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82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F:\A_DIS\1-ISO\Freienfeld\FRKP\APFRKP\ABGABE\0_2020.06.29-CD blau ABGABE\"/>
    </mc:Choice>
  </mc:AlternateContent>
  <xr:revisionPtr revIDLastSave="0" documentId="13_ncr:1_{8D72B28D-2DCD-4061-A96B-47B3F237E0F3}" xr6:coauthVersionLast="45" xr6:coauthVersionMax="45" xr10:uidLastSave="{00000000-0000-0000-0000-000000000000}"/>
  <bookViews>
    <workbookView xWindow="28680" yWindow="-120" windowWidth="29040" windowHeight="15840" activeTab="2" xr2:uid="{00000000-000D-0000-FFFF-FFFF00000000}"/>
  </bookViews>
  <sheets>
    <sheet name="ANGEBOT" sheetId="7" r:id="rId1"/>
    <sheet name="Aufmaß" sheetId="1" r:id="rId2"/>
    <sheet name="Pauschal" sheetId="3" r:id="rId3"/>
    <sheet name="Sicherheitsmaßnahmen" sheetId="8" r:id="rId4"/>
    <sheet name="Comuni" sheetId="4" state="hidden" r:id="rId5"/>
  </sheets>
  <definedNames>
    <definedName name="codice">#REF!</definedName>
    <definedName name="Comuni">Comuni!$A$2:$A$118</definedName>
    <definedName name="dislocazione">Comuni!$F$4:$F$9</definedName>
    <definedName name="Gemeinden">Comuni!$B$2:$B$118</definedName>
    <definedName name="Verlegung">Comuni!$G$4:$G$9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8" i="7" l="1"/>
  <c r="H17" i="3"/>
  <c r="H6" i="3" s="1"/>
  <c r="H17" i="1"/>
  <c r="H7" i="1"/>
  <c r="H8" i="3"/>
  <c r="H9" i="3" s="1"/>
  <c r="D9" i="3" s="1"/>
  <c r="I17" i="3"/>
  <c r="I17" i="1"/>
  <c r="H7" i="3" l="1"/>
  <c r="E36" i="7"/>
  <c r="H19" i="8"/>
  <c r="H6" i="8" s="1"/>
  <c r="E41" i="7" s="1"/>
  <c r="I95" i="1"/>
  <c r="H95" i="1"/>
  <c r="I94" i="1"/>
  <c r="H94" i="1"/>
  <c r="I93" i="1"/>
  <c r="H93" i="1"/>
  <c r="I92" i="1"/>
  <c r="H92" i="1"/>
  <c r="I91" i="1"/>
  <c r="H91" i="1"/>
  <c r="I90" i="1"/>
  <c r="H90" i="1"/>
  <c r="I89" i="1"/>
  <c r="H89" i="1"/>
  <c r="I88" i="1"/>
  <c r="H88" i="1"/>
  <c r="I87" i="1"/>
  <c r="H87" i="1"/>
  <c r="I86" i="1"/>
  <c r="H86" i="1"/>
  <c r="I85" i="1"/>
  <c r="H85" i="1"/>
  <c r="I84" i="1"/>
  <c r="H84" i="1"/>
  <c r="I83" i="1"/>
  <c r="H83" i="1"/>
  <c r="I82" i="1"/>
  <c r="H82" i="1"/>
  <c r="I81" i="1"/>
  <c r="H81" i="1"/>
  <c r="I80" i="1"/>
  <c r="H80" i="1"/>
  <c r="I79" i="1"/>
  <c r="H79" i="1"/>
  <c r="I78" i="1"/>
  <c r="H78" i="1"/>
  <c r="I77" i="1"/>
  <c r="H77" i="1"/>
  <c r="I76" i="1"/>
  <c r="H76" i="1"/>
  <c r="I75" i="1"/>
  <c r="H75" i="1"/>
  <c r="I74" i="1"/>
  <c r="H74" i="1"/>
  <c r="I73" i="1"/>
  <c r="H73" i="1"/>
  <c r="I72" i="1"/>
  <c r="H72" i="1"/>
  <c r="I71" i="1"/>
  <c r="H71" i="1"/>
  <c r="I70" i="1"/>
  <c r="H70" i="1"/>
  <c r="I69" i="1"/>
  <c r="H69" i="1"/>
  <c r="I68" i="1"/>
  <c r="H68" i="1"/>
  <c r="I67" i="1"/>
  <c r="H67" i="1"/>
  <c r="I66" i="1"/>
  <c r="H66" i="1"/>
  <c r="I65" i="1"/>
  <c r="H65" i="1"/>
  <c r="I64" i="1"/>
  <c r="H64" i="1"/>
  <c r="I63" i="1"/>
  <c r="H63" i="1"/>
  <c r="I62" i="1"/>
  <c r="H62" i="1"/>
  <c r="I61" i="1"/>
  <c r="H61" i="1"/>
  <c r="I60" i="1"/>
  <c r="H60" i="1"/>
  <c r="I59" i="1"/>
  <c r="H59" i="1"/>
  <c r="I58" i="1"/>
  <c r="H58" i="1"/>
  <c r="I57" i="1"/>
  <c r="H57" i="1"/>
  <c r="I56" i="1"/>
  <c r="H56" i="1"/>
  <c r="I55" i="1"/>
  <c r="H55" i="1"/>
  <c r="I54" i="1"/>
  <c r="H54" i="1"/>
  <c r="I53" i="1"/>
  <c r="H53" i="1"/>
  <c r="I52" i="1"/>
  <c r="H52" i="1"/>
  <c r="I51" i="1"/>
  <c r="H51" i="1"/>
  <c r="I50" i="1"/>
  <c r="H50" i="1"/>
  <c r="I49" i="1"/>
  <c r="H49" i="1"/>
  <c r="I48" i="1"/>
  <c r="H48" i="1"/>
  <c r="I47" i="1"/>
  <c r="H47" i="1"/>
  <c r="I46" i="1"/>
  <c r="H46" i="1"/>
  <c r="I45" i="1"/>
  <c r="H45" i="1"/>
  <c r="I44" i="1"/>
  <c r="H44" i="1"/>
  <c r="I43" i="1"/>
  <c r="H43" i="1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H6" i="1" l="1"/>
  <c r="E35" i="7" s="1"/>
  <c r="E37" i="7" s="1"/>
  <c r="H8" i="1" l="1"/>
  <c r="D8" i="1" s="1"/>
  <c r="E42" i="7"/>
  <c r="E39" i="7"/>
  <c r="A39" i="7" s="1"/>
</calcChain>
</file>

<file path=xl/sharedStrings.xml><?xml version="1.0" encoding="utf-8"?>
<sst xmlns="http://schemas.openxmlformats.org/spreadsheetml/2006/main" count="603" uniqueCount="494">
  <si>
    <t>Comune</t>
  </si>
  <si>
    <t>Abtei</t>
  </si>
  <si>
    <t>Aldino</t>
  </si>
  <si>
    <t>cantiere raggiungibile da viabilitá principale</t>
  </si>
  <si>
    <t>Ahrntal</t>
  </si>
  <si>
    <t>Andriano</t>
  </si>
  <si>
    <r>
      <t xml:space="preserve">cantiere raggiungibile da viabilitá </t>
    </r>
    <r>
      <rPr>
        <sz val="11"/>
        <rFont val="Calibri"/>
        <family val="2"/>
      </rPr>
      <t>secondaria</t>
    </r>
  </si>
  <si>
    <t>Aldein</t>
  </si>
  <si>
    <t>Anterivo</t>
  </si>
  <si>
    <t>in zona disagiata (altitudine, difficoltá di accesso)</t>
  </si>
  <si>
    <t>Algund</t>
  </si>
  <si>
    <t>in centro abitato</t>
  </si>
  <si>
    <t>Altrei</t>
  </si>
  <si>
    <t>Avelengo</t>
  </si>
  <si>
    <t>fuori centro abitato</t>
  </si>
  <si>
    <t>Andrian</t>
  </si>
  <si>
    <t>Badia</t>
  </si>
  <si>
    <t>Auer</t>
  </si>
  <si>
    <t>Barbiano</t>
  </si>
  <si>
    <t>Barbian</t>
  </si>
  <si>
    <t>Bolzano</t>
  </si>
  <si>
    <t>Bozen</t>
  </si>
  <si>
    <t>Braies</t>
  </si>
  <si>
    <t>erreichbar über Hauptstraßen</t>
  </si>
  <si>
    <t>Branzoll</t>
  </si>
  <si>
    <t>Brennero</t>
  </si>
  <si>
    <t>erreichbar über Nebenstraßen</t>
  </si>
  <si>
    <t>Brenner</t>
  </si>
  <si>
    <t>Bressanone</t>
  </si>
  <si>
    <t>im Notstandsgebiet (Höhe, Schwierigkeiten beim Zugang)</t>
  </si>
  <si>
    <t>Brixen</t>
  </si>
  <si>
    <t>Bronzolo</t>
  </si>
  <si>
    <t>innerhalb der Ortschaft</t>
  </si>
  <si>
    <t>Bruneck</t>
  </si>
  <si>
    <t>Brunico</t>
  </si>
  <si>
    <t>außerhalb der Ortschaft</t>
  </si>
  <si>
    <t>Burgstall</t>
  </si>
  <si>
    <t>Caines</t>
  </si>
  <si>
    <t>Deutschnofen</t>
  </si>
  <si>
    <t>Campo di Trens</t>
  </si>
  <si>
    <t>Campo Tures</t>
  </si>
  <si>
    <t>Enneberg</t>
  </si>
  <si>
    <t>Castelbello-Ciardes</t>
  </si>
  <si>
    <t>Castelrotto</t>
  </si>
  <si>
    <t>Feldthurns</t>
  </si>
  <si>
    <t>Cermes</t>
  </si>
  <si>
    <t>Franzensfeste</t>
  </si>
  <si>
    <t>Chienes</t>
  </si>
  <si>
    <t>Freienfeld</t>
  </si>
  <si>
    <t>Chiusa</t>
  </si>
  <si>
    <t>Gais</t>
  </si>
  <si>
    <t>Cornedo all'Isarco</t>
  </si>
  <si>
    <t>Gargazon</t>
  </si>
  <si>
    <t>Glurns</t>
  </si>
  <si>
    <t>Corvara in Badia</t>
  </si>
  <si>
    <t>Gsies</t>
  </si>
  <si>
    <t>Hafling</t>
  </si>
  <si>
    <t>Dobbiaco</t>
  </si>
  <si>
    <t>Innichen</t>
  </si>
  <si>
    <t>Egna</t>
  </si>
  <si>
    <t>Jenesien</t>
  </si>
  <si>
    <t>Falzes</t>
  </si>
  <si>
    <t>Fiè allo Sciliar</t>
  </si>
  <si>
    <t>Karneid</t>
  </si>
  <si>
    <t>Fortezza</t>
  </si>
  <si>
    <t>Kastelbell-Tschars</t>
  </si>
  <si>
    <t>Funes</t>
  </si>
  <si>
    <t>Kastelruth</t>
  </si>
  <si>
    <t>Kiens</t>
  </si>
  <si>
    <t>Gargazzone</t>
  </si>
  <si>
    <t>Klausen</t>
  </si>
  <si>
    <t>Glorenza</t>
  </si>
  <si>
    <t>Kuens</t>
  </si>
  <si>
    <t>La Valle</t>
  </si>
  <si>
    <t>Laces</t>
  </si>
  <si>
    <t>Lagundo</t>
  </si>
  <si>
    <t>Laas</t>
  </si>
  <si>
    <t>Laion</t>
  </si>
  <si>
    <t>Lajen</t>
  </si>
  <si>
    <t>Laives</t>
  </si>
  <si>
    <t>Lana</t>
  </si>
  <si>
    <t>Latsch</t>
  </si>
  <si>
    <t>Lasa</t>
  </si>
  <si>
    <t>Laurein</t>
  </si>
  <si>
    <t>Lauregno</t>
  </si>
  <si>
    <t>Leifers</t>
  </si>
  <si>
    <t>Luson</t>
  </si>
  <si>
    <t>Lüsen</t>
  </si>
  <si>
    <t>Malles Venosta</t>
  </si>
  <si>
    <t>Marebbe</t>
  </si>
  <si>
    <t>Marling</t>
  </si>
  <si>
    <t>Marlengo</t>
  </si>
  <si>
    <t>Martell</t>
  </si>
  <si>
    <t>Martello</t>
  </si>
  <si>
    <t>Meran</t>
  </si>
  <si>
    <t>Meltina</t>
  </si>
  <si>
    <t>Mölten</t>
  </si>
  <si>
    <t>Merano</t>
  </si>
  <si>
    <t>Montan</t>
  </si>
  <si>
    <t>Monguelfo-Tesido</t>
  </si>
  <si>
    <t>Moos in Passeier</t>
  </si>
  <si>
    <t>Montagna</t>
  </si>
  <si>
    <t>Mühlbach</t>
  </si>
  <si>
    <t>Moso in Passiria</t>
  </si>
  <si>
    <t>Mühlwald</t>
  </si>
  <si>
    <t>Nalles</t>
  </si>
  <si>
    <t>Nals</t>
  </si>
  <si>
    <t>Naturno</t>
  </si>
  <si>
    <t>Naturns</t>
  </si>
  <si>
    <t>Naz-Sciaves</t>
  </si>
  <si>
    <t>Natz-Schabs</t>
  </si>
  <si>
    <t>Nova Levante</t>
  </si>
  <si>
    <t>Neumarkt</t>
  </si>
  <si>
    <t>Nova Ponente</t>
  </si>
  <si>
    <t>Niederdorf</t>
  </si>
  <si>
    <t>Ora</t>
  </si>
  <si>
    <t>Olang</t>
  </si>
  <si>
    <t>Ortisei</t>
  </si>
  <si>
    <t>Partschins</t>
  </si>
  <si>
    <t>Parcines</t>
  </si>
  <si>
    <t>Percha</t>
  </si>
  <si>
    <t>Perca</t>
  </si>
  <si>
    <t>Pfalzen</t>
  </si>
  <si>
    <t>Plaus</t>
  </si>
  <si>
    <t>Pfatten</t>
  </si>
  <si>
    <t>Ponte Gardena</t>
  </si>
  <si>
    <t>Pfitsch</t>
  </si>
  <si>
    <t>Postal</t>
  </si>
  <si>
    <t>Prato allo Stelvio</t>
  </si>
  <si>
    <t>Prad am Stilfserjoch</t>
  </si>
  <si>
    <t>Predoi</t>
  </si>
  <si>
    <t>Prags</t>
  </si>
  <si>
    <t>Proves</t>
  </si>
  <si>
    <t>Prettau</t>
  </si>
  <si>
    <t>Racines</t>
  </si>
  <si>
    <t>Proveis</t>
  </si>
  <si>
    <t>Rasen-Antholz</t>
  </si>
  <si>
    <t>Renon</t>
  </si>
  <si>
    <t>Ratschings</t>
  </si>
  <si>
    <t>Rifiano</t>
  </si>
  <si>
    <t>Riffian</t>
  </si>
  <si>
    <t>Rio di Pusteria</t>
  </si>
  <si>
    <t>Ritten</t>
  </si>
  <si>
    <t>Rodengo</t>
  </si>
  <si>
    <t>Rodeneck</t>
  </si>
  <si>
    <t>Salorno</t>
  </si>
  <si>
    <t>Salurn</t>
  </si>
  <si>
    <t>San Candido</t>
  </si>
  <si>
    <t>Sand in Taufers</t>
  </si>
  <si>
    <t>Sarntal</t>
  </si>
  <si>
    <t>Schenna</t>
  </si>
  <si>
    <t>Schlanders</t>
  </si>
  <si>
    <t>Schluderns</t>
  </si>
  <si>
    <t>Schnals</t>
  </si>
  <si>
    <t>Sexten</t>
  </si>
  <si>
    <t>St. Christina in Gröden</t>
  </si>
  <si>
    <t>Sarentino</t>
  </si>
  <si>
    <t>St. Leonhard in Passeier</t>
  </si>
  <si>
    <t>Scena</t>
  </si>
  <si>
    <t>St. Lorenzen</t>
  </si>
  <si>
    <t>Selva dei Molini</t>
  </si>
  <si>
    <t>St. Martin in Passeier</t>
  </si>
  <si>
    <t>St. Martin in Thurn</t>
  </si>
  <si>
    <t>Senales</t>
  </si>
  <si>
    <t>St. Pankraz</t>
  </si>
  <si>
    <t>St. Ulrich in Gröden</t>
  </si>
  <si>
    <t>Sesto</t>
  </si>
  <si>
    <t>Sterzing</t>
  </si>
  <si>
    <t>Silandro</t>
  </si>
  <si>
    <t>Stilfs</t>
  </si>
  <si>
    <t>Sluderno</t>
  </si>
  <si>
    <t>Taufers im Münstertal</t>
  </si>
  <si>
    <t>Stelvio</t>
  </si>
  <si>
    <t>Terenten</t>
  </si>
  <si>
    <t>Terento</t>
  </si>
  <si>
    <t>Terlan</t>
  </si>
  <si>
    <t>Terlano</t>
  </si>
  <si>
    <t>Tiers</t>
  </si>
  <si>
    <t>Tisens</t>
  </si>
  <si>
    <t>Tesimo</t>
  </si>
  <si>
    <t>Toblach</t>
  </si>
  <si>
    <t>Tires</t>
  </si>
  <si>
    <t>Tirolo</t>
  </si>
  <si>
    <t>Truden im Naturpark</t>
  </si>
  <si>
    <t>Tscherms</t>
  </si>
  <si>
    <t>Tubre</t>
  </si>
  <si>
    <t>Ulten</t>
  </si>
  <si>
    <t>Ultimo</t>
  </si>
  <si>
    <t>Vadena</t>
  </si>
  <si>
    <t>Vahrn</t>
  </si>
  <si>
    <t>Val di Vizze</t>
  </si>
  <si>
    <t>Villanders</t>
  </si>
  <si>
    <t>Valdaora</t>
  </si>
  <si>
    <t>Valle Aurina</t>
  </si>
  <si>
    <t>Vintl</t>
  </si>
  <si>
    <t>Valle di Casies</t>
  </si>
  <si>
    <t>Völs am Schlern</t>
  </si>
  <si>
    <t>Vandoies</t>
  </si>
  <si>
    <t>Vöran</t>
  </si>
  <si>
    <t>Varna</t>
  </si>
  <si>
    <t>Waidbruck</t>
  </si>
  <si>
    <t>Velturno</t>
  </si>
  <si>
    <t>Welsberg-Taisten</t>
  </si>
  <si>
    <t>Verano</t>
  </si>
  <si>
    <t>Welschnofen</t>
  </si>
  <si>
    <t>Villa Bassa</t>
  </si>
  <si>
    <t>Wengen</t>
  </si>
  <si>
    <t>Villandro</t>
  </si>
  <si>
    <t>Vipiteno</t>
  </si>
  <si>
    <t>Gemeinde</t>
  </si>
  <si>
    <t>Eppan a.d.W.</t>
  </si>
  <si>
    <t>Appiano</t>
  </si>
  <si>
    <t>Kaltern</t>
  </si>
  <si>
    <t>Caldaro</t>
  </si>
  <si>
    <t>Kurtatsch a.d.W.</t>
  </si>
  <si>
    <t>Cortaccia s.S.d.V.</t>
  </si>
  <si>
    <t>Kurtinig a.d.W.</t>
  </si>
  <si>
    <t>Cortina s.S.d.V.</t>
  </si>
  <si>
    <t>Corvara</t>
  </si>
  <si>
    <t>Graun</t>
  </si>
  <si>
    <t>Curon</t>
  </si>
  <si>
    <t>Villnöss</t>
  </si>
  <si>
    <t>Margreid a.d.W.</t>
  </si>
  <si>
    <t>Magrè s.S.d.V.</t>
  </si>
  <si>
    <t>Mals im Vinschgau</t>
  </si>
  <si>
    <t>Rasun-Anterselva</t>
  </si>
  <si>
    <t>S. Cristina Val Gardena</t>
  </si>
  <si>
    <t>S. Leonardo in Passiria</t>
  </si>
  <si>
    <t>S. Lorenzo di Sebato</t>
  </si>
  <si>
    <t>S. Martino in Badia</t>
  </si>
  <si>
    <t>S. Martino in Passiria</t>
  </si>
  <si>
    <t>S. Pancrazio</t>
  </si>
  <si>
    <t>San Genesio</t>
  </si>
  <si>
    <t>Wolkenstein in G.</t>
  </si>
  <si>
    <t>Selva di Val Gardena</t>
  </si>
  <si>
    <t>U. l. Frau - St. Felix</t>
  </si>
  <si>
    <t>Senale - San Felice</t>
  </si>
  <si>
    <t>Tramin a. d. W.</t>
  </si>
  <si>
    <t>Termeno s.S.d.V.</t>
  </si>
  <si>
    <t>Tirol</t>
  </si>
  <si>
    <t>Trodena nel parco naturale</t>
  </si>
  <si>
    <t>Bezeichnung</t>
  </si>
  <si>
    <t>*</t>
  </si>
  <si>
    <t xml:space="preserve"> *</t>
  </si>
  <si>
    <t>Bezeichnung:</t>
  </si>
  <si>
    <t>Ausschreibungsdaten:</t>
  </si>
  <si>
    <t>Gemeinde:</t>
  </si>
  <si>
    <t>Verlegung:</t>
  </si>
  <si>
    <t>Kodex des Jahresprogrammes für öffentliche Bauaufträge:</t>
  </si>
  <si>
    <t>Vorherrschender Kodex CPV</t>
  </si>
  <si>
    <t>Daten des Unternehmens:</t>
  </si>
  <si>
    <t>Firmen- oder Unternehmensbezeichung:</t>
  </si>
  <si>
    <t>Steuernr. (Unternehmen):</t>
  </si>
  <si>
    <t>Sitz des Unternehmens:</t>
  </si>
  <si>
    <t>Nr.</t>
  </si>
  <si>
    <t>LV-Pos.Nr.</t>
  </si>
  <si>
    <t>Maßeinheit</t>
  </si>
  <si>
    <t>Menge</t>
  </si>
  <si>
    <t>Einheitspreis</t>
  </si>
  <si>
    <t>Gesamtpreis (Menge mal Einheitspreis)</t>
  </si>
  <si>
    <t>Aufmass</t>
  </si>
  <si>
    <t>SOA Kategorie</t>
  </si>
  <si>
    <t>Arbeiten nach Aufmaß</t>
  </si>
  <si>
    <t>Zusammenfassung</t>
  </si>
  <si>
    <t xml:space="preserve"> Arbeiten Pauschal</t>
  </si>
  <si>
    <t xml:space="preserve">
Gesamtpreis (Menge mal Einheitspreis)</t>
  </si>
  <si>
    <t>Pauschal</t>
  </si>
  <si>
    <t xml:space="preserve"> Zusammenfassung</t>
  </si>
  <si>
    <t>Gesamtbetrag der Arbeiten nach Pauschal:</t>
  </si>
  <si>
    <t>Gesamtbetrag des Angebotes für die Arbeiten Pauschal OHNE Kosten für Sicherheitsmaßnahmen:</t>
  </si>
  <si>
    <t>ZUSAMMENFASSUNG</t>
  </si>
  <si>
    <t>Betrag der Arbeiten NACH AUFMASS</t>
  </si>
  <si>
    <t>Betrag der Arbeiten PAUSCHAL</t>
  </si>
  <si>
    <t>Ausschreibungssumme ohne Kosten für Sicherheitsmaßnahmen</t>
  </si>
  <si>
    <t>Kosten für Sicherheitsmaßnahmen</t>
  </si>
  <si>
    <t>Frist für die Einreichung der Angebote:</t>
  </si>
  <si>
    <t>Bezugsjahr des Richtpreisverzeichnisses:</t>
  </si>
  <si>
    <t>ANLAGE C1 - Pauschal -
VERZEICHNIS DER ARBEITEN UND LIEFERUNGEN
ANGEBOT MIT EINHEITSPREISEN</t>
  </si>
  <si>
    <t>ANLAGE C1 - Aufmaß -
VERZEICHNIS DER ARBEITEN UND LIEFERUNGEN
ANGEBOT MIT EINHEITSPREISEN</t>
  </si>
  <si>
    <t>Ausschreibungssumme ohne Kosten für Sicherheitsmaßnahmen:</t>
  </si>
  <si>
    <t>Gesamtbetrag des Angebotes für die Arbeiten Aufmaß OHNE Kosten für Sicherheitsmaßnahmen:</t>
  </si>
  <si>
    <t>CIG Kodex</t>
  </si>
  <si>
    <t>Abschlag in Buchstaben</t>
  </si>
  <si>
    <t>ANLAGE C1 - VERZEICHNIS DER ARBEITEN UND LIEFERUNGEN ANGEBOT MIT EINHEITSPREISEN</t>
  </si>
  <si>
    <t>Gesamtbetrag des Angebotes für Sicherheitsmaßnahmen:</t>
  </si>
  <si>
    <t>ANLAGE C1 - Sicherheitsmaßnahmen - VERZEICHNIS DER ARBEITEN UND LIEFERUNGEN
ANGEBOT MIT EINHEITSPREISEN</t>
  </si>
  <si>
    <t>Gesamtbetrag für Arbeiten nach Auf Maß und/oder Pauschal OHNE der Kosten für Sicherheitsmaßnahmen</t>
  </si>
  <si>
    <t>Gesamtbetrag für Arbeiten nach Auf Maß und/oder Pauschal EINSCHLIEßLICH der Kosten für Sicherheitsmaßnahmen</t>
  </si>
  <si>
    <t>Ausschreibungsbetrag (ohne Sicherheitsmaßnahmen): Aufmaß</t>
  </si>
  <si>
    <t>Ausschreibungsbetrag (ohne Sicherheitsmaßnahmen): Pauschal</t>
  </si>
  <si>
    <t>Ausführungsprojekt</t>
  </si>
  <si>
    <t>Z522C3294D</t>
  </si>
  <si>
    <t>51</t>
  </si>
  <si>
    <t>ELEMENTARPREISE</t>
  </si>
  <si>
    <t>51.01</t>
  </si>
  <si>
    <t>STUNDENLÖHNE</t>
  </si>
  <si>
    <t>51.01.01</t>
  </si>
  <si>
    <t>Bausektor</t>
  </si>
  <si>
    <t>1</t>
  </si>
  <si>
    <t>51.01.01.02</t>
  </si>
  <si>
    <t>Spez. Facharbeiter</t>
  </si>
  <si>
    <t>h</t>
  </si>
  <si>
    <t>OS06</t>
  </si>
  <si>
    <t>2</t>
  </si>
  <si>
    <t>51.01.01.03</t>
  </si>
  <si>
    <t>Qualifizierter Facharbeiter</t>
  </si>
  <si>
    <t>51.02</t>
  </si>
  <si>
    <t>MIETEN</t>
  </si>
  <si>
    <t>51.02.01</t>
  </si>
  <si>
    <t>TRANSPORTGERÄTE</t>
  </si>
  <si>
    <t>51.02.01.14</t>
  </si>
  <si>
    <t>Lastwagen mit Kippbrücke, 3- seitig</t>
  </si>
  <si>
    <t>3</t>
  </si>
  <si>
    <t>51.02.01.14.G</t>
  </si>
  <si>
    <t>Gewicht (Sondergenehmigung) 33 t</t>
  </si>
  <si>
    <t>54</t>
  </si>
  <si>
    <t>ERDBEWEGUNGEN, ABBRUCHARBEITEN</t>
  </si>
  <si>
    <t>54.01</t>
  </si>
  <si>
    <t>AUSHÜBE</t>
  </si>
  <si>
    <t>54.01.02</t>
  </si>
  <si>
    <t>GRABENAUSHUB (AUSHUBARBEITEN MIT VORGESCHRIEBENEM QUERSCHNITT)</t>
  </si>
  <si>
    <t>54.01.02.01</t>
  </si>
  <si>
    <t>Grabenaushub in Material jedwelcher Konsistenz</t>
  </si>
  <si>
    <t>4</t>
  </si>
  <si>
    <t>54.01.02.01.B</t>
  </si>
  <si>
    <t>seitliche Lagerung innerhalb 5,0 m, ohne Aufladen und ohne Abtransport</t>
  </si>
  <si>
    <t>m3</t>
  </si>
  <si>
    <t>54.01.03</t>
  </si>
  <si>
    <t>OBERFLÄCHENHOBELUNGEN</t>
  </si>
  <si>
    <t>54.01.03.01</t>
  </si>
  <si>
    <t>Abtrag</t>
  </si>
  <si>
    <t>5</t>
  </si>
  <si>
    <t>54.01.03.01.C</t>
  </si>
  <si>
    <t xml:space="preserve">**Bearbeitung des bestehenden Untergrundes nach Abtragen des vorhandenen Kunstrasenbelags in einer Tiefe von ca. 5 cm (Fräsen, Auflockerung, Nivellieren, Walzen, Höhenanpassung an Bestandsmauern u.a.). </t>
  </si>
  <si>
    <t>m2</t>
  </si>
  <si>
    <t>54.02</t>
  </si>
  <si>
    <t>ABBRUCHARBEITEN</t>
  </si>
  <si>
    <t>54.02.02</t>
  </si>
  <si>
    <t>Abtragen von Bauteilen</t>
  </si>
  <si>
    <t>6</t>
  </si>
  <si>
    <t>54.02.02.06</t>
  </si>
  <si>
    <t>**Abbruch und Entsorgung der bestehenden Wettkampftore</t>
  </si>
  <si>
    <t>St</t>
  </si>
  <si>
    <t>54.02.10</t>
  </si>
  <si>
    <t>KERNBOHRUNGEN</t>
  </si>
  <si>
    <t>54.02.10.02</t>
  </si>
  <si>
    <t>Kernbohrungen in Beton und Stahlbeton</t>
  </si>
  <si>
    <t>7</t>
  </si>
  <si>
    <t>54.02.10.02.K</t>
  </si>
  <si>
    <t>D = von Ø 102 bis Ø 132mm</t>
  </si>
  <si>
    <t>cm</t>
  </si>
  <si>
    <t>54.02.21</t>
  </si>
  <si>
    <t>**Abbruch und Entsorgung inkl. Deponiegebühren von Sportbelägen</t>
  </si>
  <si>
    <t>54.02.21.01</t>
  </si>
  <si>
    <t>**Abbruch und Entsorgung von Kunstrasenbelägen</t>
  </si>
  <si>
    <t>8</t>
  </si>
  <si>
    <t>54.02.21.01.A</t>
  </si>
  <si>
    <t>**Ausbau, Sortierung und Entsorgung inkl. Deponiegebühren des vorhandenen Kunstrasenbelags</t>
  </si>
  <si>
    <t>54.10</t>
  </si>
  <si>
    <t>AUFSCHÜTTUNGEN UND WIEDERAUFFÜLLUNGEN</t>
  </si>
  <si>
    <t>54.10.02</t>
  </si>
  <si>
    <t>AUSFÜHREN VON AUFSCHÜTTUNGEN UND WIEDERAUFFÜLLUNGEN</t>
  </si>
  <si>
    <t>54.10.02.05</t>
  </si>
  <si>
    <t>Wiederauffüllen von Grabenaushub</t>
  </si>
  <si>
    <t>9</t>
  </si>
  <si>
    <t>54.10.02.05.A</t>
  </si>
  <si>
    <t>für setzungsempfindliche Bauwerke</t>
  </si>
  <si>
    <t>54.10.03</t>
  </si>
  <si>
    <t>LIEFERUNG VON FREMDMATERIAL UND AUSFÜHREN VON AUFSCHÜTTUNGEN UND WIEDERAUFFÜLLUNGEN</t>
  </si>
  <si>
    <t>10</t>
  </si>
  <si>
    <t>54.10.03.16</t>
  </si>
  <si>
    <t>**Verlegplanie - Endausgleichschicht, 4cm (im eingebauten Zustand) Schotter mit Körnung 12/18mm</t>
  </si>
  <si>
    <t>11</t>
  </si>
  <si>
    <t>54.10.03.17</t>
  </si>
  <si>
    <t>**Verlegplanie - Füllmaterial mit gebrochenem Sand, 3cm (im eingebauten Zustand)  mit Körnung 0,2/2,0mm</t>
  </si>
  <si>
    <t>58</t>
  </si>
  <si>
    <t>BETON UND STAHLBETON</t>
  </si>
  <si>
    <t>58.02</t>
  </si>
  <si>
    <t>SCHALUNGEN</t>
  </si>
  <si>
    <t>58.02.20</t>
  </si>
  <si>
    <t>Schalungen für Kleinbauwerke</t>
  </si>
  <si>
    <t>58.02.20.01</t>
  </si>
  <si>
    <t>Schalung für Kleinbauwerke</t>
  </si>
  <si>
    <t>12</t>
  </si>
  <si>
    <t>58.02.20.01.A</t>
  </si>
  <si>
    <t>für Oberflächenstruktur S2</t>
  </si>
  <si>
    <t>58.03</t>
  </si>
  <si>
    <t>BETON FÜR BEWEHRTE UND UNBEWEHRTE BAUWERKE</t>
  </si>
  <si>
    <t>58.03.02</t>
  </si>
  <si>
    <t>BETON FÜR BAUWERKE JEDWELCHER LAGE, FORM UND ABMESSUNG</t>
  </si>
  <si>
    <t>58.03.02.15</t>
  </si>
  <si>
    <t>Beton für Bauwerke mit einer Expositionsklasse und dazugehöriger Mindestfestigkeitsklasse</t>
  </si>
  <si>
    <t>13</t>
  </si>
  <si>
    <t>58.03.02.15.E</t>
  </si>
  <si>
    <t>C25/30   XC2</t>
  </si>
  <si>
    <t>58.03.90</t>
  </si>
  <si>
    <t>AUFPREISE</t>
  </si>
  <si>
    <t>14</t>
  </si>
  <si>
    <t>58.03.90.08</t>
  </si>
  <si>
    <t>Aufpreis für Kleinbauwerke</t>
  </si>
  <si>
    <t>58.10</t>
  </si>
  <si>
    <t>BEWEHRUNGSSTAHL</t>
  </si>
  <si>
    <t>58.10.02</t>
  </si>
  <si>
    <t>Betonstabstahl</t>
  </si>
  <si>
    <t>58.10.02.02</t>
  </si>
  <si>
    <t>15</t>
  </si>
  <si>
    <t>58.10.02.02.B</t>
  </si>
  <si>
    <t>gerippter Betonstabstahl B450C</t>
  </si>
  <si>
    <t>kg</t>
  </si>
  <si>
    <t>75</t>
  </si>
  <si>
    <t>ROHRLEITUNGEN, LIEFERUNG UND EINBAU</t>
  </si>
  <si>
    <t>75.80</t>
  </si>
  <si>
    <t>ZUSATZARBEITEN</t>
  </si>
  <si>
    <t>75.80.61</t>
  </si>
  <si>
    <t>**Spülen aller vorhandenen Drainagerohre (DN90, DN160, DN200)</t>
  </si>
  <si>
    <t>16</t>
  </si>
  <si>
    <t>75.80.61.01</t>
  </si>
  <si>
    <t>psch</t>
  </si>
  <si>
    <t>77</t>
  </si>
  <si>
    <t>VORGEFERTIGTE SCHÄCHTE</t>
  </si>
  <si>
    <t>77.06</t>
  </si>
  <si>
    <t>UNBEWEHRTE BETONSCHÄCHTE, RECHTECKIG</t>
  </si>
  <si>
    <t>77.06.01</t>
  </si>
  <si>
    <t>SCHÄCHTE FÜR NICHT AGGRESSIVES MILIEU</t>
  </si>
  <si>
    <t>77.06.01.01</t>
  </si>
  <si>
    <t>Schacht 0,10 bar</t>
  </si>
  <si>
    <t>17</t>
  </si>
  <si>
    <t>77.06.01.01.B</t>
  </si>
  <si>
    <t>*40 x 40 cm, ausgefüllt mit Magerbeton gemäß LND-Richtlinien</t>
  </si>
  <si>
    <t>18</t>
  </si>
  <si>
    <t>77.06.01.01.D</t>
  </si>
  <si>
    <t>60 x 60 cm</t>
  </si>
  <si>
    <t>19</t>
  </si>
  <si>
    <t>77.06.01.12</t>
  </si>
  <si>
    <t>**Sammelschacht 100*100cm, mit Siphon und abgedichtet (optional)</t>
  </si>
  <si>
    <t>78</t>
  </si>
  <si>
    <t>SCHACHTABDECKUNGEN, EINLÄUFE, ROSTE, RIGOLEN, SCHACHTZUBEHÖR</t>
  </si>
  <si>
    <t>78.01</t>
  </si>
  <si>
    <t>SCHACHTABDECKUNGEN AUS GUSSEISEN</t>
  </si>
  <si>
    <t>78.01.01</t>
  </si>
  <si>
    <t>SCHACHTABDECKUNGEN, VOLLSTÄNDIG AUS GUSSEISEN</t>
  </si>
  <si>
    <t>78.01.01.22</t>
  </si>
  <si>
    <t>*Rechteckige Schachtabdeckung Sphäroguss C250 mit Kunstraseneindeckung:</t>
  </si>
  <si>
    <t>20</t>
  </si>
  <si>
    <t>78.01.01.22.B</t>
  </si>
  <si>
    <t xml:space="preserve">*400x400 mm, ca. 25kg mit Kunstrasenbelag </t>
  </si>
  <si>
    <t>21</t>
  </si>
  <si>
    <t>78.01.01.22.D</t>
  </si>
  <si>
    <t>*600x600 mm, ca. 50kg mit Kunstrasenbelag</t>
  </si>
  <si>
    <t>98</t>
  </si>
  <si>
    <t>**SPORTBAUTEN</t>
  </si>
  <si>
    <t>98.01</t>
  </si>
  <si>
    <t>**Sportbauten</t>
  </si>
  <si>
    <t>98.01.01</t>
  </si>
  <si>
    <t>**Arbeiten bei Kunstrasen</t>
  </si>
  <si>
    <t>22</t>
  </si>
  <si>
    <t>98.01.01.01</t>
  </si>
  <si>
    <t>**Kunstrasenbelag homologiert, Belagshöhe min.50mm</t>
  </si>
  <si>
    <t>23</t>
  </si>
  <si>
    <t>98.01.01.02</t>
  </si>
  <si>
    <t>**Linierung, Breite 10cm bzw. 12cm</t>
  </si>
  <si>
    <t>lfm</t>
  </si>
  <si>
    <t>24</t>
  </si>
  <si>
    <t>98.01.01.03</t>
  </si>
  <si>
    <t>**Ausbau, seitliche Lagerung und Wiedereinbau der bestehenden Spielerbänke</t>
  </si>
  <si>
    <t>98.01.02</t>
  </si>
  <si>
    <t>**Geräteausstattungen</t>
  </si>
  <si>
    <t>25</t>
  </si>
  <si>
    <t>98.01.02.01</t>
  </si>
  <si>
    <t>**Fußball - Wettkampftore, 7,32x2,44m</t>
  </si>
  <si>
    <t>26</t>
  </si>
  <si>
    <t>98.01.02.02</t>
  </si>
  <si>
    <t xml:space="preserve">**Eckfahnen </t>
  </si>
  <si>
    <t>98.01.03</t>
  </si>
  <si>
    <t>**Anpassung Beregnungsanlage</t>
  </si>
  <si>
    <t>27</t>
  </si>
  <si>
    <t>98.01.03.01</t>
  </si>
  <si>
    <t>**Anpassung der bestehenden Beregnungsanlage – „Hydraulikerarbeiten“</t>
  </si>
  <si>
    <t>28</t>
  </si>
  <si>
    <t>98.01.03.02</t>
  </si>
  <si>
    <t>**Anpassung der bestehenden Beregnungsanlage – „Steuerung“ (optional nach Bestimmung des effektiven Bestandes)</t>
  </si>
  <si>
    <t>29</t>
  </si>
  <si>
    <t>98.01.03.03</t>
  </si>
  <si>
    <t>**Austausch Oberflächenpumpe für die Beregnungsanlage, ca. 11kW (optionale Leistung nach Rücksprache mit Bauherrschaft)</t>
  </si>
  <si>
    <t>99</t>
  </si>
  <si>
    <t>**SICHERHEIT</t>
  </si>
  <si>
    <t>99.01</t>
  </si>
  <si>
    <t>**SICHERHEITSMASSNAHMEN</t>
  </si>
  <si>
    <t>99.01.01</t>
  </si>
  <si>
    <t>**ALLGEMEINE SICHERHEITSMASSNAHMEN</t>
  </si>
  <si>
    <t>30</t>
  </si>
  <si>
    <t>99.01.01.01</t>
  </si>
  <si>
    <t>** Maßnahmen für die Sicherheit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</si>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</sst>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7" formatCode="#,##0.00\ &quot;€&quot;;\-#,##0.00\ &quot;€&quot;"/>
    <numFmt numFmtId="43" formatCode="_-* #,##0.00_-;\-* #,##0.00_-;_-* &quot;-&quot;??_-;_-@_-"/>
    <numFmt numFmtId="164" formatCode="#,##0.00\ &quot;€&quot;"/>
    <numFmt numFmtId="165" formatCode="000000"/>
    <numFmt numFmtId="166" formatCode="00000000&quot;-&quot;0"/>
    <numFmt numFmtId="167" formatCode="dd\/mm\/yyyy;@"/>
    <numFmt numFmtId="168" formatCode="_-&quot;€&quot;\ * #,##0.00_-;\-&quot;€&quot;\ * #,##0.00_-;_-&quot;€&quot;\ * &quot;-&quot;??_-;_-@_-"/>
  </numFmts>
  <fonts count="10" x14ac:knownFonts="1">
    <font>
      <sz val="10"/>
      <name val="Arial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1"/>
      <name val="Calibri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35"/>
      </patternFill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3">
    <xf numFmtId="0" fontId="0" fillId="0" borderId="0"/>
    <xf numFmtId="168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9" fillId="0" borderId="0"/>
    <xf numFmtId="168" fontId="5" fillId="0" borderId="0" applyFont="0" applyFill="0" applyBorder="0" applyAlignment="0" applyProtection="0"/>
  </cellStyleXfs>
  <cellXfs count="122">
    <xf numFmtId="0" fontId="0" fillId="0" borderId="0" xfId="0"/>
    <xf numFmtId="0" fontId="4" fillId="0" borderId="0" xfId="0" applyFont="1" applyProtection="1">
      <protection hidden="1"/>
    </xf>
    <xf numFmtId="0" fontId="2" fillId="0" borderId="1" xfId="0" applyFont="1" applyBorder="1" applyAlignment="1" applyProtection="1">
      <protection hidden="1"/>
    </xf>
    <xf numFmtId="0" fontId="2" fillId="0" borderId="0" xfId="0" applyFont="1" applyFill="1" applyBorder="1" applyAlignment="1" applyProtection="1"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0" xfId="0" applyFont="1" applyBorder="1" applyAlignment="1" applyProtection="1">
      <alignment vertical="center"/>
      <protection hidden="1"/>
    </xf>
    <xf numFmtId="0" fontId="4" fillId="2" borderId="4" xfId="0" applyFont="1" applyFill="1" applyBorder="1" applyAlignment="1" applyProtection="1">
      <alignment horizontal="center" vertical="center" wrapText="1"/>
      <protection hidden="1"/>
    </xf>
    <xf numFmtId="0" fontId="4" fillId="2" borderId="2" xfId="0" applyFont="1" applyFill="1" applyBorder="1" applyAlignment="1" applyProtection="1">
      <alignment vertical="center" wrapText="1"/>
      <protection hidden="1"/>
    </xf>
    <xf numFmtId="0" fontId="4" fillId="2" borderId="4" xfId="0" applyFont="1" applyFill="1" applyBorder="1" applyAlignment="1" applyProtection="1">
      <alignment horizontal="center" vertical="center" textRotation="90" wrapText="1"/>
      <protection hidden="1"/>
    </xf>
    <xf numFmtId="0" fontId="4" fillId="2" borderId="5" xfId="0" applyFont="1" applyFill="1" applyBorder="1" applyAlignment="1" applyProtection="1">
      <alignment horizontal="center" vertical="center" textRotation="90" wrapText="1"/>
      <protection hidden="1"/>
    </xf>
    <xf numFmtId="0" fontId="4" fillId="0" borderId="2" xfId="0" applyFont="1" applyBorder="1" applyAlignment="1" applyProtection="1">
      <alignment horizontal="center" vertical="center"/>
      <protection hidden="1"/>
    </xf>
    <xf numFmtId="49" fontId="3" fillId="2" borderId="2" xfId="0" applyNumberFormat="1" applyFont="1" applyFill="1" applyBorder="1" applyAlignment="1" applyProtection="1">
      <alignment vertical="center" wrapText="1"/>
      <protection hidden="1"/>
    </xf>
    <xf numFmtId="49" fontId="3" fillId="2" borderId="3" xfId="0" applyNumberFormat="1" applyFont="1" applyFill="1" applyBorder="1" applyAlignment="1" applyProtection="1">
      <alignment vertical="center" wrapText="1"/>
      <protection hidden="1"/>
    </xf>
    <xf numFmtId="0" fontId="4" fillId="0" borderId="0" xfId="0" applyFont="1" applyAlignment="1" applyProtection="1">
      <alignment vertical="center"/>
      <protection hidden="1"/>
    </xf>
    <xf numFmtId="49" fontId="2" fillId="2" borderId="2" xfId="0" applyNumberFormat="1" applyFont="1" applyFill="1" applyBorder="1" applyAlignment="1" applyProtection="1">
      <alignment vertical="center" wrapText="1"/>
      <protection hidden="1"/>
    </xf>
    <xf numFmtId="49" fontId="2" fillId="2" borderId="3" xfId="0" applyNumberFormat="1" applyFont="1" applyFill="1" applyBorder="1" applyAlignment="1" applyProtection="1">
      <alignment vertical="center" wrapText="1"/>
      <protection hidden="1"/>
    </xf>
    <xf numFmtId="49" fontId="2" fillId="2" borderId="5" xfId="0" applyNumberFormat="1" applyFont="1" applyFill="1" applyBorder="1" applyAlignment="1" applyProtection="1">
      <alignment vertical="center" wrapText="1"/>
      <protection hidden="1"/>
    </xf>
    <xf numFmtId="10" fontId="3" fillId="2" borderId="4" xfId="9" applyNumberFormat="1" applyFont="1" applyFill="1" applyBorder="1" applyAlignment="1" applyProtection="1">
      <alignment horizontal="right" vertical="center" indent="1"/>
      <protection hidden="1"/>
    </xf>
    <xf numFmtId="0" fontId="0" fillId="0" borderId="0" xfId="0" applyAlignment="1"/>
    <xf numFmtId="0" fontId="6" fillId="0" borderId="0" xfId="0" applyFont="1" applyAlignment="1"/>
    <xf numFmtId="0" fontId="4" fillId="3" borderId="4" xfId="0" applyFont="1" applyFill="1" applyBorder="1" applyAlignment="1" applyProtection="1">
      <alignment vertical="center" wrapText="1"/>
      <protection hidden="1"/>
    </xf>
    <xf numFmtId="0" fontId="4" fillId="3" borderId="4" xfId="0" applyFont="1" applyFill="1" applyBorder="1" applyAlignment="1" applyProtection="1">
      <alignment horizontal="center" vertical="center" wrapText="1"/>
      <protection hidden="1"/>
    </xf>
    <xf numFmtId="0" fontId="7" fillId="4" borderId="6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0" fillId="0" borderId="7" xfId="0" applyFont="1" applyBorder="1" applyAlignment="1"/>
    <xf numFmtId="0" fontId="0" fillId="0" borderId="6" xfId="0" applyFont="1" applyBorder="1" applyAlignment="1"/>
    <xf numFmtId="49" fontId="4" fillId="3" borderId="4" xfId="0" applyNumberFormat="1" applyFont="1" applyFill="1" applyBorder="1" applyAlignment="1" applyProtection="1">
      <alignment vertical="center" wrapText="1"/>
      <protection hidden="1"/>
    </xf>
    <xf numFmtId="0" fontId="0" fillId="0" borderId="0" xfId="0" applyProtection="1">
      <protection hidden="1"/>
    </xf>
    <xf numFmtId="9" fontId="0" fillId="0" borderId="0" xfId="0" applyNumberFormat="1" applyProtection="1">
      <protection hidden="1"/>
    </xf>
    <xf numFmtId="0" fontId="4" fillId="0" borderId="4" xfId="0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/>
      <protection hidden="1"/>
    </xf>
    <xf numFmtId="0" fontId="3" fillId="3" borderId="4" xfId="0" applyNumberFormat="1" applyFont="1" applyFill="1" applyBorder="1" applyAlignment="1" applyProtection="1">
      <protection locked="0"/>
    </xf>
    <xf numFmtId="0" fontId="3" fillId="0" borderId="0" xfId="0" applyFont="1" applyAlignment="1" applyProtection="1">
      <alignment horizontal="right" wrapText="1"/>
      <protection hidden="1"/>
    </xf>
    <xf numFmtId="0" fontId="4" fillId="3" borderId="4" xfId="0" applyNumberFormat="1" applyFont="1" applyFill="1" applyBorder="1" applyAlignment="1" applyProtection="1">
      <alignment vertical="center" wrapText="1"/>
      <protection hidden="1"/>
    </xf>
    <xf numFmtId="49" fontId="3" fillId="2" borderId="5" xfId="0" applyNumberFormat="1" applyFont="1" applyFill="1" applyBorder="1" applyAlignment="1" applyProtection="1">
      <alignment vertical="center" wrapText="1"/>
      <protection hidden="1"/>
    </xf>
    <xf numFmtId="49" fontId="3" fillId="0" borderId="0" xfId="0" applyNumberFormat="1" applyFont="1" applyFill="1" applyBorder="1" applyAlignment="1" applyProtection="1">
      <alignment vertical="center" wrapText="1"/>
      <protection hidden="1"/>
    </xf>
    <xf numFmtId="2" fontId="4" fillId="0" borderId="4" xfId="0" applyNumberFormat="1" applyFont="1" applyFill="1" applyBorder="1" applyAlignment="1" applyProtection="1">
      <alignment vertical="center" wrapText="1"/>
      <protection hidden="1"/>
    </xf>
    <xf numFmtId="2" fontId="3" fillId="2" borderId="4" xfId="2" applyNumberFormat="1" applyFont="1" applyFill="1" applyBorder="1" applyAlignment="1" applyProtection="1">
      <alignment horizontal="right" vertical="center" indent="1"/>
      <protection hidden="1"/>
    </xf>
    <xf numFmtId="164" fontId="4" fillId="0" borderId="4" xfId="0" applyNumberFormat="1" applyFont="1" applyFill="1" applyBorder="1" applyAlignment="1" applyProtection="1">
      <alignment horizontal="center" vertical="center" wrapText="1"/>
      <protection hidden="1"/>
    </xf>
    <xf numFmtId="2" fontId="4" fillId="3" borderId="4" xfId="2" applyNumberFormat="1" applyFont="1" applyFill="1" applyBorder="1" applyAlignment="1" applyProtection="1">
      <alignment vertical="center" wrapText="1"/>
    </xf>
    <xf numFmtId="2" fontId="4" fillId="0" borderId="0" xfId="0" applyNumberFormat="1" applyFont="1" applyProtection="1">
      <protection hidden="1"/>
    </xf>
    <xf numFmtId="2" fontId="4" fillId="3" borderId="4" xfId="0" applyNumberFormat="1" applyFont="1" applyFill="1" applyBorder="1" applyAlignment="1" applyProtection="1">
      <alignment vertical="center" wrapText="1"/>
      <protection locked="0" hidden="1"/>
    </xf>
    <xf numFmtId="2" fontId="4" fillId="3" borderId="4" xfId="0" applyNumberFormat="1" applyFont="1" applyFill="1" applyBorder="1" applyAlignment="1" applyProtection="1">
      <alignment vertical="center" wrapText="1"/>
      <protection hidden="1"/>
    </xf>
    <xf numFmtId="2" fontId="4" fillId="0" borderId="0" xfId="0" applyNumberFormat="1" applyFont="1" applyProtection="1">
      <protection locked="0" hidden="1"/>
    </xf>
    <xf numFmtId="49" fontId="3" fillId="2" borderId="2" xfId="0" applyNumberFormat="1" applyFont="1" applyFill="1" applyBorder="1" applyAlignment="1" applyProtection="1">
      <alignment vertical="center" wrapText="1"/>
      <protection hidden="1"/>
    </xf>
    <xf numFmtId="49" fontId="3" fillId="2" borderId="3" xfId="0" applyNumberFormat="1" applyFont="1" applyFill="1" applyBorder="1" applyAlignment="1" applyProtection="1">
      <alignment vertical="center" wrapText="1"/>
      <protection hidden="1"/>
    </xf>
    <xf numFmtId="49" fontId="3" fillId="2" borderId="5" xfId="0" applyNumberFormat="1" applyFont="1" applyFill="1" applyBorder="1" applyAlignment="1" applyProtection="1">
      <alignment vertical="center" wrapText="1"/>
      <protection hidden="1"/>
    </xf>
    <xf numFmtId="0" fontId="2" fillId="0" borderId="0" xfId="0" applyFont="1" applyFill="1" applyBorder="1" applyAlignment="1" applyProtection="1"/>
    <xf numFmtId="0" fontId="0" fillId="0" borderId="0" xfId="0" applyProtection="1"/>
    <xf numFmtId="0" fontId="4" fillId="0" borderId="0" xfId="0" applyFont="1" applyProtection="1"/>
    <xf numFmtId="0" fontId="4" fillId="0" borderId="0" xfId="0" applyFont="1" applyAlignment="1" applyProtection="1">
      <alignment horizontal="center"/>
    </xf>
    <xf numFmtId="0" fontId="4" fillId="0" borderId="0" xfId="0" applyFont="1" applyFill="1" applyBorder="1" applyProtection="1"/>
    <xf numFmtId="0" fontId="2" fillId="0" borderId="1" xfId="0" applyFont="1" applyBorder="1" applyAlignment="1" applyProtection="1"/>
    <xf numFmtId="0" fontId="2" fillId="0" borderId="1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0" fillId="0" borderId="0" xfId="0" applyFill="1" applyBorder="1" applyProtection="1"/>
    <xf numFmtId="0" fontId="4" fillId="0" borderId="2" xfId="0" applyFont="1" applyFill="1" applyBorder="1" applyAlignment="1" applyProtection="1"/>
    <xf numFmtId="0" fontId="4" fillId="0" borderId="3" xfId="0" applyFont="1" applyFill="1" applyBorder="1" applyAlignment="1" applyProtection="1"/>
    <xf numFmtId="0" fontId="4" fillId="0" borderId="3" xfId="0" applyFont="1" applyFill="1" applyBorder="1" applyAlignment="1" applyProtection="1">
      <alignment horizontal="center"/>
    </xf>
    <xf numFmtId="0" fontId="5" fillId="0" borderId="0" xfId="0" applyFont="1" applyProtection="1"/>
    <xf numFmtId="0" fontId="0" fillId="0" borderId="0" xfId="0" applyAlignment="1" applyProtection="1">
      <alignment horizontal="center"/>
    </xf>
    <xf numFmtId="0" fontId="4" fillId="0" borderId="2" xfId="0" applyFont="1" applyFill="1" applyBorder="1" applyAlignment="1" applyProtection="1">
      <alignment vertical="center"/>
    </xf>
    <xf numFmtId="0" fontId="4" fillId="0" borderId="3" xfId="0" applyFont="1" applyFill="1" applyBorder="1" applyAlignment="1" applyProtection="1">
      <alignment vertical="center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2" xfId="0" applyFont="1" applyBorder="1" applyProtection="1"/>
    <xf numFmtId="0" fontId="3" fillId="3" borderId="4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165" fontId="3" fillId="3" borderId="4" xfId="0" applyNumberFormat="1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vertical="center"/>
    </xf>
    <xf numFmtId="166" fontId="3" fillId="3" borderId="4" xfId="0" applyNumberFormat="1" applyFont="1" applyFill="1" applyBorder="1" applyAlignment="1" applyProtection="1">
      <alignment vertical="center"/>
    </xf>
    <xf numFmtId="0" fontId="3" fillId="0" borderId="0" xfId="0" applyFont="1" applyProtection="1"/>
    <xf numFmtId="0" fontId="3" fillId="0" borderId="0" xfId="0" applyFont="1" applyFill="1" applyBorder="1" applyProtection="1"/>
    <xf numFmtId="166" fontId="3" fillId="3" borderId="4" xfId="0" applyNumberFormat="1" applyFont="1" applyFill="1" applyBorder="1" applyAlignment="1" applyProtection="1">
      <alignment vertical="center"/>
      <protection locked="0"/>
    </xf>
    <xf numFmtId="0" fontId="0" fillId="0" borderId="5" xfId="0" applyBorder="1" applyProtection="1"/>
    <xf numFmtId="0" fontId="4" fillId="0" borderId="0" xfId="0" applyFont="1" applyFill="1" applyBorder="1" applyAlignment="1" applyProtection="1"/>
    <xf numFmtId="0" fontId="0" fillId="0" borderId="0" xfId="0" applyBorder="1" applyProtection="1"/>
    <xf numFmtId="0" fontId="4" fillId="0" borderId="0" xfId="0" applyFont="1" applyFill="1" applyBorder="1" applyAlignment="1" applyProtection="1">
      <alignment horizontal="center"/>
    </xf>
    <xf numFmtId="0" fontId="4" fillId="0" borderId="5" xfId="0" applyFont="1" applyBorder="1" applyProtection="1"/>
    <xf numFmtId="0" fontId="4" fillId="0" borderId="0" xfId="0" applyFont="1" applyAlignment="1" applyProtection="1">
      <alignment vertical="top" wrapText="1"/>
    </xf>
    <xf numFmtId="0" fontId="4" fillId="0" borderId="0" xfId="0" applyFont="1" applyAlignment="1" applyProtection="1">
      <alignment vertical="top"/>
    </xf>
    <xf numFmtId="7" fontId="4" fillId="0" borderId="0" xfId="2" applyNumberFormat="1" applyFont="1" applyFill="1" applyBorder="1" applyAlignment="1" applyProtection="1">
      <alignment vertical="center" wrapText="1"/>
    </xf>
    <xf numFmtId="165" fontId="3" fillId="0" borderId="0" xfId="0" applyNumberFormat="1" applyFont="1" applyFill="1" applyBorder="1" applyAlignment="1" applyProtection="1">
      <alignment vertical="center"/>
    </xf>
    <xf numFmtId="166" fontId="3" fillId="0" borderId="0" xfId="0" applyNumberFormat="1" applyFont="1" applyFill="1" applyBorder="1" applyAlignment="1" applyProtection="1">
      <alignment vertical="center"/>
    </xf>
    <xf numFmtId="167" fontId="3" fillId="0" borderId="0" xfId="0" applyNumberFormat="1" applyFont="1" applyFill="1" applyBorder="1" applyProtection="1">
      <protection hidden="1"/>
    </xf>
    <xf numFmtId="0" fontId="4" fillId="3" borderId="4" xfId="0" applyNumberFormat="1" applyFont="1" applyFill="1" applyBorder="1" applyAlignment="1" applyProtection="1">
      <alignment vertical="center"/>
      <protection hidden="1"/>
    </xf>
    <xf numFmtId="164" fontId="4" fillId="6" borderId="4" xfId="2" applyNumberFormat="1" applyFont="1" applyFill="1" applyBorder="1" applyAlignment="1" applyProtection="1">
      <alignment vertical="center" wrapText="1"/>
    </xf>
    <xf numFmtId="7" fontId="4" fillId="6" borderId="2" xfId="2" applyNumberFormat="1" applyFont="1" applyFill="1" applyBorder="1" applyAlignment="1" applyProtection="1">
      <alignment horizontal="center" vertical="center" wrapText="1"/>
    </xf>
    <xf numFmtId="7" fontId="4" fillId="6" borderId="3" xfId="2" applyNumberFormat="1" applyFont="1" applyFill="1" applyBorder="1" applyAlignment="1" applyProtection="1">
      <alignment horizontal="center" vertical="center" wrapText="1"/>
    </xf>
    <xf numFmtId="7" fontId="4" fillId="6" borderId="5" xfId="2" applyNumberFormat="1" applyFont="1" applyFill="1" applyBorder="1" applyAlignment="1" applyProtection="1">
      <alignment horizontal="center" vertical="center" wrapText="1"/>
    </xf>
    <xf numFmtId="7" fontId="4" fillId="7" borderId="2" xfId="2" applyNumberFormat="1" applyFont="1" applyFill="1" applyBorder="1" applyAlignment="1" applyProtection="1">
      <alignment horizontal="center" vertical="center" wrapText="1"/>
    </xf>
    <xf numFmtId="7" fontId="4" fillId="7" borderId="3" xfId="2" applyNumberFormat="1" applyFont="1" applyFill="1" applyBorder="1" applyAlignment="1" applyProtection="1">
      <alignment horizontal="center" vertical="center" wrapText="1"/>
    </xf>
    <xf numFmtId="7" fontId="4" fillId="7" borderId="5" xfId="2" applyNumberFormat="1" applyFont="1" applyFill="1" applyBorder="1" applyAlignment="1" applyProtection="1">
      <alignment horizontal="center" vertical="center" wrapText="1"/>
    </xf>
    <xf numFmtId="10" fontId="4" fillId="7" borderId="4" xfId="9" applyNumberFormat="1" applyFont="1" applyFill="1" applyBorder="1" applyAlignment="1" applyProtection="1">
      <alignment vertical="center" wrapText="1"/>
    </xf>
    <xf numFmtId="0" fontId="4" fillId="8" borderId="2" xfId="2" applyNumberFormat="1" applyFont="1" applyFill="1" applyBorder="1" applyAlignment="1" applyProtection="1">
      <alignment horizontal="center" vertical="center" wrapText="1"/>
      <protection locked="0"/>
    </xf>
    <xf numFmtId="0" fontId="4" fillId="8" borderId="3" xfId="2" applyNumberFormat="1" applyFont="1" applyFill="1" applyBorder="1" applyAlignment="1" applyProtection="1">
      <alignment horizontal="center" vertical="center" wrapText="1"/>
      <protection locked="0"/>
    </xf>
    <xf numFmtId="0" fontId="4" fillId="8" borderId="5" xfId="2" applyNumberFormat="1" applyFont="1" applyFill="1" applyBorder="1" applyAlignment="1" applyProtection="1">
      <alignment horizontal="center" vertical="center" wrapText="1"/>
      <protection locked="0"/>
    </xf>
    <xf numFmtId="7" fontId="8" fillId="9" borderId="4" xfId="2" applyNumberFormat="1" applyFont="1" applyFill="1" applyBorder="1" applyAlignment="1" applyProtection="1">
      <alignment horizontal="center" vertical="center" wrapText="1"/>
    </xf>
    <xf numFmtId="164" fontId="4" fillId="7" borderId="4" xfId="0" applyNumberFormat="1" applyFont="1" applyFill="1" applyBorder="1" applyAlignment="1" applyProtection="1"/>
    <xf numFmtId="164" fontId="4" fillId="7" borderId="4" xfId="2" applyNumberFormat="1" applyFont="1" applyFill="1" applyBorder="1" applyAlignment="1" applyProtection="1">
      <alignment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4" fillId="3" borderId="5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5" borderId="2" xfId="0" applyFont="1" applyFill="1" applyBorder="1" applyAlignment="1" applyProtection="1">
      <alignment horizontal="center"/>
      <protection locked="0"/>
    </xf>
    <xf numFmtId="0" fontId="4" fillId="5" borderId="3" xfId="0" applyFont="1" applyFill="1" applyBorder="1" applyAlignment="1" applyProtection="1">
      <alignment horizontal="center"/>
      <protection locked="0"/>
    </xf>
    <xf numFmtId="0" fontId="4" fillId="5" borderId="5" xfId="0" applyFont="1" applyFill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center"/>
    </xf>
    <xf numFmtId="0" fontId="2" fillId="2" borderId="3" xfId="0" applyFont="1" applyFill="1" applyBorder="1" applyAlignment="1" applyProtection="1">
      <alignment horizontal="center"/>
    </xf>
    <xf numFmtId="0" fontId="2" fillId="2" borderId="5" xfId="0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vertical="center"/>
    </xf>
    <xf numFmtId="164" fontId="3" fillId="0" borderId="3" xfId="0" applyNumberFormat="1" applyFont="1" applyFill="1" applyBorder="1" applyAlignment="1" applyProtection="1">
      <alignment vertical="center"/>
    </xf>
    <xf numFmtId="164" fontId="3" fillId="0" borderId="5" xfId="0" applyNumberFormat="1" applyFont="1" applyFill="1" applyBorder="1" applyAlignment="1" applyProtection="1">
      <alignment vertical="center"/>
    </xf>
    <xf numFmtId="0" fontId="4" fillId="3" borderId="4" xfId="0" applyFont="1" applyFill="1" applyBorder="1" applyAlignment="1" applyProtection="1">
      <alignment horizontal="left" vertical="center" wrapText="1"/>
    </xf>
    <xf numFmtId="0" fontId="4" fillId="3" borderId="2" xfId="0" applyFont="1" applyFill="1" applyBorder="1" applyAlignment="1" applyProtection="1">
      <alignment horizontal="center" wrapText="1"/>
    </xf>
    <xf numFmtId="0" fontId="4" fillId="3" borderId="5" xfId="0" applyFont="1" applyFill="1" applyBorder="1" applyAlignment="1" applyProtection="1">
      <alignment horizont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49" fontId="3" fillId="2" borderId="2" xfId="0" applyNumberFormat="1" applyFont="1" applyFill="1" applyBorder="1" applyAlignment="1" applyProtection="1">
      <alignment vertical="center" wrapText="1"/>
      <protection hidden="1"/>
    </xf>
    <xf numFmtId="49" fontId="3" fillId="2" borderId="3" xfId="0" applyNumberFormat="1" applyFont="1" applyFill="1" applyBorder="1" applyAlignment="1" applyProtection="1">
      <alignment vertical="center" wrapText="1"/>
      <protection hidden="1"/>
    </xf>
    <xf numFmtId="49" fontId="3" fillId="2" borderId="5" xfId="0" applyNumberFormat="1" applyFont="1" applyFill="1" applyBorder="1" applyAlignment="1" applyProtection="1">
      <alignment vertical="center" wrapText="1"/>
      <protection hidden="1"/>
    </xf>
    <xf numFmtId="0" fontId="2" fillId="2" borderId="2" xfId="0" applyFont="1" applyFill="1" applyBorder="1" applyAlignment="1" applyProtection="1">
      <alignment horizontal="center"/>
      <protection hidden="1"/>
    </xf>
    <xf numFmtId="0" fontId="2" fillId="2" borderId="3" xfId="0" applyFont="1" applyFill="1" applyBorder="1" applyAlignment="1" applyProtection="1">
      <alignment horizontal="center"/>
      <protection hidden="1"/>
    </xf>
    <xf numFmtId="0" fontId="2" fillId="2" borderId="5" xfId="0" applyFont="1" applyFill="1" applyBorder="1" applyAlignment="1" applyProtection="1">
      <alignment horizontal="center"/>
      <protection hidden="1"/>
    </xf>
    <xf numFmtId="0" fontId="2" fillId="2" borderId="2" xfId="0" applyFont="1" applyFill="1" applyBorder="1" applyAlignment="1" applyProtection="1">
      <alignment horizontal="center" wrapText="1"/>
      <protection hidden="1"/>
    </xf>
  </cellXfs>
  <cellStyles count="13">
    <cellStyle name="Currency 2" xfId="1" xr:uid="{00000000-0005-0000-0000-000000000000}"/>
    <cellStyle name="Komma" xfId="2" builtinId="3"/>
    <cellStyle name="Komma 2" xfId="3" xr:uid="{00000000-0005-0000-0000-000002000000}"/>
    <cellStyle name="Migliaia 2" xfId="4" xr:uid="{00000000-0005-0000-0000-000003000000}"/>
    <cellStyle name="Normal 2" xfId="5" xr:uid="{00000000-0005-0000-0000-000004000000}"/>
    <cellStyle name="Normale 2" xfId="6" xr:uid="{00000000-0005-0000-0000-000005000000}"/>
    <cellStyle name="Percent 2" xfId="7" xr:uid="{00000000-0005-0000-0000-000006000000}"/>
    <cellStyle name="Percentuale 2" xfId="8" xr:uid="{00000000-0005-0000-0000-000007000000}"/>
    <cellStyle name="Prozent" xfId="9" builtinId="5"/>
    <cellStyle name="Prozent 2" xfId="10" xr:uid="{00000000-0005-0000-0000-000009000000}"/>
    <cellStyle name="Standard" xfId="0" builtinId="0"/>
    <cellStyle name="Standard 2" xfId="11" xr:uid="{00000000-0005-0000-0000-00000B000000}"/>
    <cellStyle name="Währung 2" xfId="12" xr:uid="{00000000-0005-0000-0000-00000C000000}"/>
  </cellStyles>
  <dxfs count="22">
    <dxf>
      <fill>
        <patternFill>
          <bgColor rgb="FFFF000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FF000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2"/>
  <sheetViews>
    <sheetView zoomScaleNormal="100" workbookViewId="0">
      <selection activeCell="E40" sqref="E40:H40"/>
    </sheetView>
  </sheetViews>
  <sheetFormatPr baseColWidth="10" defaultRowHeight="12.75" x14ac:dyDescent="0.2"/>
  <cols>
    <col min="1" max="1" width="5.5703125" style="48" customWidth="1"/>
    <col min="2" max="2" width="13" style="49" customWidth="1"/>
    <col min="3" max="3" width="1.7109375" style="49" bestFit="1" customWidth="1"/>
    <col min="4" max="4" width="57.7109375" style="49" customWidth="1"/>
    <col min="5" max="5" width="16.7109375" style="49" customWidth="1"/>
    <col min="6" max="6" width="15" style="49" customWidth="1"/>
    <col min="7" max="7" width="11.28515625" style="49" customWidth="1"/>
    <col min="8" max="8" width="17" style="48" customWidth="1"/>
    <col min="9" max="16384" width="11.42578125" style="48"/>
  </cols>
  <sheetData>
    <row r="1" spans="1:11" ht="15" customHeight="1" x14ac:dyDescent="0.25">
      <c r="A1" s="105" t="s">
        <v>283</v>
      </c>
      <c r="B1" s="106"/>
      <c r="C1" s="106"/>
      <c r="D1" s="106"/>
      <c r="E1" s="106"/>
      <c r="F1" s="106"/>
      <c r="G1" s="106"/>
      <c r="H1" s="106"/>
      <c r="I1" s="106"/>
      <c r="J1" s="107"/>
      <c r="K1" s="47"/>
    </row>
    <row r="3" spans="1:11" x14ac:dyDescent="0.2">
      <c r="A3" s="108" t="s">
        <v>244</v>
      </c>
      <c r="B3" s="109"/>
      <c r="C3" s="110"/>
      <c r="D3" s="111" t="s">
        <v>290</v>
      </c>
      <c r="E3" s="111"/>
      <c r="F3" s="111"/>
      <c r="G3" s="111"/>
      <c r="H3" s="111"/>
    </row>
    <row r="4" spans="1:11" x14ac:dyDescent="0.2">
      <c r="A4" s="49"/>
      <c r="C4" s="50"/>
      <c r="F4" s="51"/>
      <c r="G4" s="51"/>
    </row>
    <row r="5" spans="1:11" ht="15" x14ac:dyDescent="0.25">
      <c r="A5" s="52" t="s">
        <v>245</v>
      </c>
      <c r="B5" s="52"/>
      <c r="C5" s="53"/>
      <c r="D5" s="52"/>
      <c r="E5" s="54"/>
      <c r="F5" s="47"/>
      <c r="G5" s="47"/>
      <c r="H5" s="55"/>
    </row>
    <row r="6" spans="1:11" x14ac:dyDescent="0.2">
      <c r="A6" s="56" t="s">
        <v>246</v>
      </c>
      <c r="B6" s="57"/>
      <c r="C6" s="58"/>
      <c r="D6" s="57"/>
      <c r="E6" s="112" t="s">
        <v>48</v>
      </c>
      <c r="F6" s="113"/>
      <c r="G6" s="114"/>
      <c r="H6" s="114"/>
    </row>
    <row r="7" spans="1:11" x14ac:dyDescent="0.2">
      <c r="A7" s="59"/>
      <c r="B7" s="48"/>
      <c r="C7" s="60"/>
      <c r="D7" s="48"/>
      <c r="E7" s="48"/>
      <c r="F7" s="55"/>
      <c r="G7" s="51"/>
      <c r="H7" s="55"/>
    </row>
    <row r="8" spans="1:11" x14ac:dyDescent="0.2">
      <c r="A8" s="61" t="s">
        <v>247</v>
      </c>
      <c r="B8" s="62"/>
      <c r="C8" s="63"/>
      <c r="D8" s="62"/>
      <c r="E8" s="99" t="s">
        <v>35</v>
      </c>
      <c r="F8" s="100"/>
      <c r="G8" s="101"/>
      <c r="H8" s="101"/>
    </row>
    <row r="9" spans="1:11" x14ac:dyDescent="0.2">
      <c r="A9" s="59"/>
      <c r="B9" s="48"/>
      <c r="C9" s="60"/>
      <c r="D9" s="48"/>
      <c r="E9" s="48"/>
      <c r="F9" s="55"/>
      <c r="G9" s="51"/>
      <c r="H9" s="55"/>
    </row>
    <row r="10" spans="1:11" x14ac:dyDescent="0.2">
      <c r="A10" s="56" t="s">
        <v>288</v>
      </c>
      <c r="B10" s="57"/>
      <c r="C10" s="58"/>
      <c r="D10" s="57"/>
      <c r="E10" s="39">
        <v>357867.48</v>
      </c>
      <c r="F10" s="55"/>
      <c r="G10" s="51"/>
      <c r="H10" s="55"/>
    </row>
    <row r="11" spans="1:11" x14ac:dyDescent="0.2">
      <c r="A11" s="56" t="s">
        <v>289</v>
      </c>
      <c r="B11" s="57"/>
      <c r="C11" s="58"/>
      <c r="D11" s="57"/>
      <c r="E11" s="39">
        <v>0</v>
      </c>
      <c r="F11" s="80"/>
      <c r="G11" s="80"/>
      <c r="H11" s="80"/>
    </row>
    <row r="12" spans="1:11" x14ac:dyDescent="0.2">
      <c r="A12" s="49"/>
      <c r="E12" s="50"/>
      <c r="F12" s="51"/>
      <c r="G12" s="51"/>
    </row>
    <row r="13" spans="1:11" x14ac:dyDescent="0.2">
      <c r="A13" s="64" t="s">
        <v>275</v>
      </c>
      <c r="B13" s="57"/>
      <c r="C13" s="57"/>
      <c r="D13" s="57"/>
      <c r="E13" s="31"/>
      <c r="F13" s="66"/>
      <c r="G13" s="66"/>
      <c r="H13" s="66"/>
    </row>
    <row r="14" spans="1:11" x14ac:dyDescent="0.2">
      <c r="A14" s="49"/>
      <c r="F14" s="51"/>
      <c r="G14" s="51"/>
      <c r="H14" s="55"/>
    </row>
    <row r="15" spans="1:11" x14ac:dyDescent="0.2">
      <c r="A15" s="56" t="s">
        <v>276</v>
      </c>
      <c r="B15" s="57"/>
      <c r="C15" s="58"/>
      <c r="D15" s="57"/>
      <c r="E15" s="65">
        <v>2020</v>
      </c>
      <c r="F15" s="66"/>
      <c r="G15" s="66"/>
      <c r="H15" s="66"/>
    </row>
    <row r="16" spans="1:11" x14ac:dyDescent="0.2">
      <c r="A16" s="49"/>
      <c r="F16" s="51"/>
      <c r="G16" s="51"/>
      <c r="H16" s="55"/>
    </row>
    <row r="17" spans="1:9" x14ac:dyDescent="0.2">
      <c r="A17" s="61" t="s">
        <v>248</v>
      </c>
      <c r="B17" s="62"/>
      <c r="C17" s="62"/>
      <c r="D17" s="62"/>
      <c r="E17" s="67"/>
      <c r="F17" s="81"/>
      <c r="G17" s="81"/>
      <c r="H17" s="81"/>
    </row>
    <row r="18" spans="1:9" x14ac:dyDescent="0.2">
      <c r="A18" s="68"/>
      <c r="B18" s="68"/>
      <c r="C18" s="68"/>
      <c r="D18" s="68"/>
      <c r="E18" s="81"/>
      <c r="F18" s="81"/>
      <c r="G18" s="81"/>
      <c r="H18" s="81"/>
    </row>
    <row r="19" spans="1:9" x14ac:dyDescent="0.2">
      <c r="A19" s="61" t="s">
        <v>281</v>
      </c>
      <c r="B19" s="62"/>
      <c r="C19" s="63"/>
      <c r="D19" s="62"/>
      <c r="E19" s="69" t="s">
        <v>291</v>
      </c>
      <c r="F19" s="81"/>
      <c r="G19" s="81"/>
      <c r="H19" s="81"/>
    </row>
    <row r="20" spans="1:9" x14ac:dyDescent="0.2">
      <c r="A20" s="49"/>
      <c r="B20" s="70"/>
      <c r="C20" s="70"/>
      <c r="D20" s="70"/>
      <c r="E20" s="70"/>
      <c r="F20" s="51"/>
      <c r="G20" s="71"/>
      <c r="H20" s="55"/>
    </row>
    <row r="21" spans="1:9" x14ac:dyDescent="0.2">
      <c r="A21" s="61" t="s">
        <v>249</v>
      </c>
      <c r="B21" s="62"/>
      <c r="C21" s="62"/>
      <c r="D21" s="62"/>
      <c r="E21" s="72"/>
      <c r="F21" s="82"/>
      <c r="G21" s="82"/>
      <c r="H21" s="82"/>
    </row>
    <row r="22" spans="1:9" x14ac:dyDescent="0.2">
      <c r="A22" s="49"/>
    </row>
    <row r="23" spans="1:9" x14ac:dyDescent="0.2">
      <c r="A23" s="70"/>
      <c r="B23" s="70"/>
      <c r="C23" s="70"/>
      <c r="D23" s="70"/>
      <c r="E23" s="70"/>
      <c r="F23" s="70"/>
      <c r="G23" s="70"/>
    </row>
    <row r="24" spans="1:9" x14ac:dyDescent="0.2">
      <c r="A24" s="49"/>
      <c r="G24" s="51"/>
    </row>
    <row r="25" spans="1:9" ht="15" x14ac:dyDescent="0.25">
      <c r="A25" s="54" t="s">
        <v>250</v>
      </c>
      <c r="B25" s="54"/>
      <c r="C25" s="54"/>
      <c r="D25" s="54"/>
      <c r="E25" s="54"/>
      <c r="F25" s="54"/>
      <c r="G25" s="47"/>
    </row>
    <row r="26" spans="1:9" ht="15" x14ac:dyDescent="0.25">
      <c r="A26" s="56" t="s">
        <v>251</v>
      </c>
      <c r="B26" s="56"/>
      <c r="C26" s="56"/>
      <c r="D26" s="73"/>
      <c r="E26" s="102"/>
      <c r="F26" s="103"/>
      <c r="G26" s="103"/>
      <c r="H26" s="104"/>
      <c r="I26" s="47"/>
    </row>
    <row r="27" spans="1:9" ht="15" x14ac:dyDescent="0.25">
      <c r="A27" s="74"/>
      <c r="B27" s="74"/>
      <c r="C27" s="74"/>
      <c r="D27" s="75"/>
      <c r="E27" s="76"/>
      <c r="F27" s="76"/>
      <c r="G27" s="76"/>
      <c r="H27" s="76"/>
      <c r="I27" s="47"/>
    </row>
    <row r="28" spans="1:9" x14ac:dyDescent="0.2">
      <c r="A28" s="56" t="s">
        <v>252</v>
      </c>
      <c r="B28" s="56"/>
      <c r="C28" s="58"/>
      <c r="D28" s="77"/>
      <c r="E28" s="102"/>
      <c r="F28" s="103"/>
      <c r="G28" s="103"/>
      <c r="H28" s="104"/>
    </row>
    <row r="29" spans="1:9" ht="15" x14ac:dyDescent="0.25">
      <c r="A29" s="49"/>
      <c r="B29" s="54"/>
      <c r="C29" s="54"/>
      <c r="D29" s="54"/>
      <c r="E29" s="54"/>
      <c r="F29" s="54"/>
      <c r="G29" s="47"/>
    </row>
    <row r="30" spans="1:9" x14ac:dyDescent="0.2">
      <c r="A30" s="56" t="s">
        <v>253</v>
      </c>
      <c r="B30" s="57"/>
      <c r="C30" s="57"/>
      <c r="D30" s="77"/>
      <c r="E30" s="102"/>
      <c r="F30" s="103"/>
      <c r="G30" s="103"/>
      <c r="H30" s="104"/>
    </row>
    <row r="31" spans="1:9" x14ac:dyDescent="0.2">
      <c r="A31" s="49"/>
    </row>
    <row r="32" spans="1:9" x14ac:dyDescent="0.2">
      <c r="E32" s="78"/>
      <c r="F32" s="78"/>
      <c r="G32" s="78"/>
    </row>
    <row r="33" spans="1:8" x14ac:dyDescent="0.2">
      <c r="E33" s="79"/>
      <c r="F33" s="79"/>
      <c r="G33" s="79"/>
    </row>
    <row r="34" spans="1:8" ht="54.75" customHeight="1" x14ac:dyDescent="0.2">
      <c r="A34" s="96" t="s">
        <v>270</v>
      </c>
      <c r="B34" s="96"/>
      <c r="C34" s="96"/>
      <c r="D34" s="96"/>
      <c r="E34" s="96"/>
      <c r="F34" s="96"/>
      <c r="G34" s="96"/>
      <c r="H34" s="96"/>
    </row>
    <row r="35" spans="1:8" ht="54.75" customHeight="1" x14ac:dyDescent="0.2">
      <c r="A35" s="89" t="s">
        <v>271</v>
      </c>
      <c r="B35" s="90"/>
      <c r="C35" s="90"/>
      <c r="D35" s="91"/>
      <c r="E35" s="98">
        <f>Aufmaß!H6</f>
        <v>0</v>
      </c>
      <c r="F35" s="98"/>
      <c r="G35" s="98"/>
      <c r="H35" s="98"/>
    </row>
    <row r="36" spans="1:8" ht="54.75" customHeight="1" x14ac:dyDescent="0.2">
      <c r="A36" s="86" t="s">
        <v>272</v>
      </c>
      <c r="B36" s="87"/>
      <c r="C36" s="87"/>
      <c r="D36" s="88"/>
      <c r="E36" s="85">
        <f>Pauschal!H6</f>
        <v>0</v>
      </c>
      <c r="F36" s="85"/>
      <c r="G36" s="85"/>
      <c r="H36" s="85"/>
    </row>
    <row r="37" spans="1:8" ht="54.75" customHeight="1" x14ac:dyDescent="0.2">
      <c r="A37" s="89" t="s">
        <v>286</v>
      </c>
      <c r="B37" s="90"/>
      <c r="C37" s="90"/>
      <c r="D37" s="91"/>
      <c r="E37" s="97">
        <f>SUM(E35:E36)</f>
        <v>0</v>
      </c>
      <c r="F37" s="97"/>
      <c r="G37" s="97"/>
      <c r="H37" s="97"/>
    </row>
    <row r="38" spans="1:8" ht="54.75" customHeight="1" x14ac:dyDescent="0.2">
      <c r="A38" s="86" t="s">
        <v>273</v>
      </c>
      <c r="B38" s="87"/>
      <c r="C38" s="87"/>
      <c r="D38" s="88"/>
      <c r="E38" s="85">
        <f>IF(AND(E10&gt;0,E11&gt;0),SUM(E10:E11),IF(E10&gt;0,E10,IF(E11&gt;0,E11,0)))</f>
        <v>357867.48</v>
      </c>
      <c r="F38" s="85"/>
      <c r="G38" s="85"/>
      <c r="H38" s="85"/>
    </row>
    <row r="39" spans="1:8" ht="54.75" customHeight="1" x14ac:dyDescent="0.2">
      <c r="A39" s="89" t="str">
        <f>IF(E39&lt;0,"Abschlag in %",IF(E39&gt;0,"Aufschlag in %",""))</f>
        <v>Abschlag in %</v>
      </c>
      <c r="B39" s="90"/>
      <c r="C39" s="90"/>
      <c r="D39" s="91"/>
      <c r="E39" s="92">
        <f>IF(E38=0,0,(E37/E38)-1)</f>
        <v>-1</v>
      </c>
      <c r="F39" s="92"/>
      <c r="G39" s="92"/>
      <c r="H39" s="92"/>
    </row>
    <row r="40" spans="1:8" ht="54.75" customHeight="1" x14ac:dyDescent="0.2">
      <c r="A40" s="86" t="s">
        <v>282</v>
      </c>
      <c r="B40" s="87"/>
      <c r="C40" s="87"/>
      <c r="D40" s="88"/>
      <c r="E40" s="93"/>
      <c r="F40" s="94"/>
      <c r="G40" s="94"/>
      <c r="H40" s="95"/>
    </row>
    <row r="41" spans="1:8" ht="54.75" customHeight="1" x14ac:dyDescent="0.2">
      <c r="A41" s="89" t="s">
        <v>274</v>
      </c>
      <c r="B41" s="90"/>
      <c r="C41" s="90"/>
      <c r="D41" s="91"/>
      <c r="E41" s="85">
        <f>+Sicherheitsmaßnahmen!H6</f>
        <v>6247.75</v>
      </c>
      <c r="F41" s="85"/>
      <c r="G41" s="85"/>
      <c r="H41" s="85"/>
    </row>
    <row r="42" spans="1:8" ht="54.75" customHeight="1" x14ac:dyDescent="0.2">
      <c r="A42" s="89" t="s">
        <v>287</v>
      </c>
      <c r="B42" s="90"/>
      <c r="C42" s="90"/>
      <c r="D42" s="91"/>
      <c r="E42" s="85">
        <f>E37+E41</f>
        <v>6247.75</v>
      </c>
      <c r="F42" s="85"/>
      <c r="G42" s="85"/>
      <c r="H42" s="85"/>
    </row>
  </sheetData>
  <sheetProtection algorithmName="SHA-512" hashValue="FI6e6g/g7PluygTsegTgYwv2hkize3JAu8YwgEMRXfBBS+paC9VVE8OCL+q6oxu682PLQSoVKBnI9Np7CK4Nyg==" saltValue="ZKf/yaD9ufNciqT7Bg/UVQ==" spinCount="100000" sheet="1" objects="1" scenarios="1" selectLockedCells="1"/>
  <mergeCells count="27">
    <mergeCell ref="E8:F8"/>
    <mergeCell ref="G8:H8"/>
    <mergeCell ref="E30:H30"/>
    <mergeCell ref="E26:H26"/>
    <mergeCell ref="A1:J1"/>
    <mergeCell ref="A3:C3"/>
    <mergeCell ref="D3:H3"/>
    <mergeCell ref="E6:F6"/>
    <mergeCell ref="G6:H6"/>
    <mergeCell ref="E28:H28"/>
    <mergeCell ref="A34:H34"/>
    <mergeCell ref="A35:D35"/>
    <mergeCell ref="E38:H38"/>
    <mergeCell ref="E36:H36"/>
    <mergeCell ref="E37:H37"/>
    <mergeCell ref="E35:H35"/>
    <mergeCell ref="A37:D37"/>
    <mergeCell ref="A36:D36"/>
    <mergeCell ref="E42:H42"/>
    <mergeCell ref="A38:D38"/>
    <mergeCell ref="A39:D39"/>
    <mergeCell ref="A41:D41"/>
    <mergeCell ref="A42:D42"/>
    <mergeCell ref="E41:H41"/>
    <mergeCell ref="E39:H39"/>
    <mergeCell ref="A40:D40"/>
    <mergeCell ref="E40:H40"/>
  </mergeCells>
  <conditionalFormatting sqref="E30 E17:E18 E13 G8 E6 E8 G6">
    <cfRule type="cellIs" dxfId="21" priority="18" stopIfTrue="1" operator="notEqual">
      <formula>""</formula>
    </cfRule>
  </conditionalFormatting>
  <conditionalFormatting sqref="E26:E27">
    <cfRule type="cellIs" dxfId="20" priority="17" stopIfTrue="1" operator="notEqual">
      <formula>""</formula>
    </cfRule>
  </conditionalFormatting>
  <conditionalFormatting sqref="E28">
    <cfRule type="cellIs" dxfId="19" priority="15" stopIfTrue="1" operator="notEqual">
      <formula>""</formula>
    </cfRule>
  </conditionalFormatting>
  <conditionalFormatting sqref="E15">
    <cfRule type="cellIs" dxfId="18" priority="14" stopIfTrue="1" operator="notEqual">
      <formula>""</formula>
    </cfRule>
  </conditionalFormatting>
  <conditionalFormatting sqref="D3">
    <cfRule type="cellIs" dxfId="17" priority="13" stopIfTrue="1" operator="notEqual">
      <formula>""</formula>
    </cfRule>
  </conditionalFormatting>
  <conditionalFormatting sqref="E19">
    <cfRule type="cellIs" dxfId="16" priority="9" stopIfTrue="1" operator="notEqual">
      <formula>""</formula>
    </cfRule>
  </conditionalFormatting>
  <conditionalFormatting sqref="E10:E11">
    <cfRule type="cellIs" dxfId="15" priority="2" stopIfTrue="1" operator="notEqual">
      <formula>""</formula>
    </cfRule>
  </conditionalFormatting>
  <dataValidations disablePrompts="1" count="3">
    <dataValidation type="list" allowBlank="1" showInputMessage="1" showErrorMessage="1" sqref="E6:F6" xr:uid="{00000000-0002-0000-0000-000000000000}">
      <formula1>Comuni</formula1>
    </dataValidation>
    <dataValidation type="list" allowBlank="1" showInputMessage="1" showErrorMessage="1" sqref="E8:F8" xr:uid="{00000000-0002-0000-0000-000001000000}">
      <formula1>Verlegung</formula1>
    </dataValidation>
    <dataValidation type="custom" allowBlank="1" showInputMessage="1" showErrorMessage="1" errorTitle="Achtung!" error="Betrag nur mit 2 (zwei) Dezimalstellen!!!" sqref="E10:E11" xr:uid="{00000000-0002-0000-0000-000002000000}">
      <formula1>E10=ROUND(E10,2)</formula1>
    </dataValidation>
  </dataValidations>
  <pageMargins left="0.7" right="0.7" top="0.78740157499999996" bottom="0.78740157499999996" header="0.3" footer="0.3"/>
  <pageSetup paperSize="9"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4"/>
  <dimension ref="A1:N95"/>
  <sheetViews>
    <sheetView zoomScaleNormal="100" workbookViewId="0">
      <selection activeCell="I26" sqref="E16:I26"/>
    </sheetView>
  </sheetViews>
  <sheetFormatPr baseColWidth="10" defaultRowHeight="12.75" x14ac:dyDescent="0.2"/>
  <cols>
    <col min="1" max="1" width="5.5703125" style="27" customWidth="1"/>
    <col min="2" max="2" width="13" style="1" customWidth="1"/>
    <col min="3" max="3" width="2.140625" style="4" bestFit="1" customWidth="1"/>
    <col min="4" max="4" width="57.7109375" style="1" customWidth="1"/>
    <col min="5" max="5" width="16.7109375" style="1" customWidth="1"/>
    <col min="6" max="6" width="15" style="40" customWidth="1"/>
    <col min="7" max="7" width="14" style="43" customWidth="1"/>
    <col min="8" max="8" width="17" style="27" customWidth="1"/>
    <col min="9" max="16384" width="11.42578125" style="27"/>
  </cols>
  <sheetData>
    <row r="1" spans="1:14" ht="15" customHeight="1" x14ac:dyDescent="0.25">
      <c r="A1" s="118" t="s">
        <v>278</v>
      </c>
      <c r="B1" s="119"/>
      <c r="C1" s="119"/>
      <c r="D1" s="119"/>
      <c r="E1" s="119"/>
      <c r="F1" s="119"/>
      <c r="G1" s="119"/>
      <c r="H1" s="119"/>
      <c r="I1" s="119"/>
      <c r="J1" s="120"/>
      <c r="K1" s="3"/>
    </row>
    <row r="2" spans="1:14" x14ac:dyDescent="0.2">
      <c r="F2" s="1"/>
      <c r="G2" s="1"/>
    </row>
    <row r="3" spans="1:14" x14ac:dyDescent="0.2">
      <c r="A3" s="1"/>
      <c r="F3" s="1"/>
      <c r="G3" s="1"/>
    </row>
    <row r="4" spans="1:14" ht="15" x14ac:dyDescent="0.2">
      <c r="A4" s="1"/>
      <c r="D4" s="14" t="s">
        <v>263</v>
      </c>
      <c r="E4" s="15"/>
      <c r="F4" s="15"/>
      <c r="G4" s="15"/>
      <c r="H4" s="16"/>
    </row>
    <row r="5" spans="1:14" x14ac:dyDescent="0.2">
      <c r="A5" s="1"/>
      <c r="F5" s="1"/>
      <c r="G5" s="1"/>
      <c r="H5" s="1"/>
    </row>
    <row r="6" spans="1:14" x14ac:dyDescent="0.2">
      <c r="A6" s="1"/>
      <c r="D6" s="115" t="s">
        <v>280</v>
      </c>
      <c r="E6" s="116"/>
      <c r="F6" s="116"/>
      <c r="G6" s="117"/>
      <c r="H6" s="37">
        <f>SUM($H$17:$H$9789)</f>
        <v>0</v>
      </c>
    </row>
    <row r="7" spans="1:14" x14ac:dyDescent="0.2">
      <c r="A7" s="1"/>
      <c r="D7" s="11" t="s">
        <v>279</v>
      </c>
      <c r="E7" s="12"/>
      <c r="F7" s="12"/>
      <c r="G7" s="12"/>
      <c r="H7" s="37">
        <f>+ANGEBOT!E10</f>
        <v>357867.48</v>
      </c>
    </row>
    <row r="8" spans="1:14" x14ac:dyDescent="0.2">
      <c r="A8" s="1"/>
      <c r="D8" s="11" t="str">
        <f>IF(H8&lt;0,"Abschlag in %",IF(H8&gt;0,"Aufschlag in %",""))</f>
        <v>Abschlag in %</v>
      </c>
      <c r="E8" s="12"/>
      <c r="F8" s="12"/>
      <c r="G8" s="34"/>
      <c r="H8" s="17">
        <f>IF(H7=0,0,(H6/H7)-1)</f>
        <v>-1</v>
      </c>
    </row>
    <row r="9" spans="1:14" x14ac:dyDescent="0.2">
      <c r="A9" s="1"/>
      <c r="F9" s="1"/>
      <c r="G9" s="1"/>
    </row>
    <row r="10" spans="1:14" x14ac:dyDescent="0.2">
      <c r="A10" s="1"/>
      <c r="F10" s="1"/>
      <c r="G10" s="1"/>
    </row>
    <row r="11" spans="1:14" x14ac:dyDescent="0.2">
      <c r="A11" s="1"/>
      <c r="F11" s="1"/>
      <c r="G11" s="1"/>
      <c r="H11" s="1"/>
    </row>
    <row r="12" spans="1:14" x14ac:dyDescent="0.2">
      <c r="A12" s="1"/>
      <c r="F12" s="1"/>
      <c r="G12" s="1"/>
      <c r="H12" s="1"/>
    </row>
    <row r="13" spans="1:14" x14ac:dyDescent="0.2">
      <c r="A13" s="1"/>
      <c r="F13" s="1"/>
      <c r="G13" s="1"/>
    </row>
    <row r="14" spans="1:14" x14ac:dyDescent="0.2">
      <c r="A14" s="1"/>
      <c r="F14" s="1"/>
      <c r="G14" s="1"/>
    </row>
    <row r="15" spans="1:14" ht="15" x14ac:dyDescent="0.25">
      <c r="A15" s="5"/>
      <c r="B15" s="2" t="s">
        <v>262</v>
      </c>
      <c r="C15" s="30"/>
      <c r="D15" s="2"/>
      <c r="E15" s="2"/>
      <c r="F15" s="2"/>
      <c r="G15" s="2"/>
    </row>
    <row r="16" spans="1:14" ht="65.25" x14ac:dyDescent="0.2">
      <c r="A16" s="6" t="s">
        <v>254</v>
      </c>
      <c r="B16" s="6" t="s">
        <v>255</v>
      </c>
      <c r="C16" s="6" t="s">
        <v>243</v>
      </c>
      <c r="D16" s="7" t="s">
        <v>241</v>
      </c>
      <c r="E16" s="6" t="s">
        <v>256</v>
      </c>
      <c r="F16" s="6" t="s">
        <v>257</v>
      </c>
      <c r="G16" s="6" t="s">
        <v>258</v>
      </c>
      <c r="H16" s="6" t="s">
        <v>259</v>
      </c>
      <c r="I16" s="8" t="s">
        <v>260</v>
      </c>
      <c r="J16" s="9" t="s">
        <v>261</v>
      </c>
      <c r="N16" s="28"/>
    </row>
    <row r="17" spans="1:10" x14ac:dyDescent="0.2">
      <c r="A17" s="10"/>
      <c r="B17" s="20" t="s">
        <v>292</v>
      </c>
      <c r="C17" s="20"/>
      <c r="D17" s="33" t="s">
        <v>293</v>
      </c>
      <c r="E17" s="21"/>
      <c r="F17" s="42"/>
      <c r="G17" s="41"/>
      <c r="H17" s="36" t="str">
        <f t="shared" ref="H17:H48" si="0">+IF(AND(F17="",G17=""),"",ROUND(F17*G17,2))</f>
        <v/>
      </c>
      <c r="I17" s="38" t="str">
        <f t="shared" ref="I17:I48" si="1">IF(E17&lt;&gt;"","A","")</f>
        <v/>
      </c>
      <c r="J17" s="26"/>
    </row>
    <row r="18" spans="1:10" x14ac:dyDescent="0.2">
      <c r="A18" s="10"/>
      <c r="B18" s="20" t="s">
        <v>294</v>
      </c>
      <c r="C18" s="20"/>
      <c r="D18" s="33" t="s">
        <v>295</v>
      </c>
      <c r="E18" s="21"/>
      <c r="F18" s="42"/>
      <c r="G18" s="41"/>
      <c r="H18" s="36" t="str">
        <f t="shared" si="0"/>
        <v/>
      </c>
      <c r="I18" s="38" t="str">
        <f t="shared" si="1"/>
        <v/>
      </c>
      <c r="J18" s="26"/>
    </row>
    <row r="19" spans="1:10" x14ac:dyDescent="0.2">
      <c r="A19" s="10"/>
      <c r="B19" s="20" t="s">
        <v>296</v>
      </c>
      <c r="C19" s="20"/>
      <c r="D19" s="33" t="s">
        <v>297</v>
      </c>
      <c r="E19" s="21"/>
      <c r="F19" s="42"/>
      <c r="G19" s="41"/>
      <c r="H19" s="36" t="str">
        <f t="shared" si="0"/>
        <v/>
      </c>
      <c r="I19" s="38" t="str">
        <f t="shared" si="1"/>
        <v/>
      </c>
      <c r="J19" s="26"/>
    </row>
    <row r="20" spans="1:10" x14ac:dyDescent="0.2">
      <c r="A20" s="10" t="s">
        <v>298</v>
      </c>
      <c r="B20" s="20" t="s">
        <v>299</v>
      </c>
      <c r="C20" s="20"/>
      <c r="D20" s="33" t="s">
        <v>300</v>
      </c>
      <c r="E20" s="21" t="s">
        <v>301</v>
      </c>
      <c r="F20" s="42">
        <v>40</v>
      </c>
      <c r="G20" s="41"/>
      <c r="H20" s="36">
        <f t="shared" si="0"/>
        <v>0</v>
      </c>
      <c r="I20" s="38" t="str">
        <f t="shared" si="1"/>
        <v>A</v>
      </c>
      <c r="J20" s="26" t="s">
        <v>302</v>
      </c>
    </row>
    <row r="21" spans="1:10" x14ac:dyDescent="0.2">
      <c r="A21" s="10" t="s">
        <v>303</v>
      </c>
      <c r="B21" s="20" t="s">
        <v>304</v>
      </c>
      <c r="C21" s="20"/>
      <c r="D21" s="33" t="s">
        <v>305</v>
      </c>
      <c r="E21" s="21" t="s">
        <v>301</v>
      </c>
      <c r="F21" s="42">
        <v>40</v>
      </c>
      <c r="G21" s="41"/>
      <c r="H21" s="36">
        <f t="shared" si="0"/>
        <v>0</v>
      </c>
      <c r="I21" s="38" t="str">
        <f t="shared" si="1"/>
        <v>A</v>
      </c>
      <c r="J21" s="26" t="s">
        <v>302</v>
      </c>
    </row>
    <row r="22" spans="1:10" x14ac:dyDescent="0.2">
      <c r="A22" s="10"/>
      <c r="B22" s="20" t="s">
        <v>306</v>
      </c>
      <c r="C22" s="20"/>
      <c r="D22" s="33" t="s">
        <v>307</v>
      </c>
      <c r="E22" s="21"/>
      <c r="F22" s="42"/>
      <c r="G22" s="41"/>
      <c r="H22" s="36" t="str">
        <f t="shared" si="0"/>
        <v/>
      </c>
      <c r="I22" s="38" t="str">
        <f t="shared" si="1"/>
        <v/>
      </c>
      <c r="J22" s="26"/>
    </row>
    <row r="23" spans="1:10" x14ac:dyDescent="0.2">
      <c r="A23" s="10"/>
      <c r="B23" s="20" t="s">
        <v>308</v>
      </c>
      <c r="C23" s="20"/>
      <c r="D23" s="33" t="s">
        <v>309</v>
      </c>
      <c r="E23" s="21"/>
      <c r="F23" s="42"/>
      <c r="G23" s="41"/>
      <c r="H23" s="36" t="str">
        <f t="shared" si="0"/>
        <v/>
      </c>
      <c r="I23" s="38" t="str">
        <f t="shared" si="1"/>
        <v/>
      </c>
      <c r="J23" s="26"/>
    </row>
    <row r="24" spans="1:10" x14ac:dyDescent="0.2">
      <c r="A24" s="10"/>
      <c r="B24" s="20" t="s">
        <v>310</v>
      </c>
      <c r="C24" s="20"/>
      <c r="D24" s="33" t="s">
        <v>311</v>
      </c>
      <c r="E24" s="21"/>
      <c r="F24" s="42"/>
      <c r="G24" s="41"/>
      <c r="H24" s="36" t="str">
        <f t="shared" si="0"/>
        <v/>
      </c>
      <c r="I24" s="38" t="str">
        <f t="shared" si="1"/>
        <v/>
      </c>
      <c r="J24" s="26"/>
    </row>
    <row r="25" spans="1:10" x14ac:dyDescent="0.2">
      <c r="A25" s="10" t="s">
        <v>312</v>
      </c>
      <c r="B25" s="20" t="s">
        <v>313</v>
      </c>
      <c r="C25" s="20"/>
      <c r="D25" s="33" t="s">
        <v>314</v>
      </c>
      <c r="E25" s="21" t="s">
        <v>301</v>
      </c>
      <c r="F25" s="42">
        <v>10</v>
      </c>
      <c r="G25" s="41"/>
      <c r="H25" s="36">
        <f t="shared" si="0"/>
        <v>0</v>
      </c>
      <c r="I25" s="38" t="str">
        <f t="shared" si="1"/>
        <v>A</v>
      </c>
      <c r="J25" s="26" t="s">
        <v>302</v>
      </c>
    </row>
    <row r="26" spans="1:10" x14ac:dyDescent="0.2">
      <c r="A26" s="10"/>
      <c r="B26" s="20" t="s">
        <v>315</v>
      </c>
      <c r="C26" s="20"/>
      <c r="D26" s="33" t="s">
        <v>316</v>
      </c>
      <c r="E26" s="21"/>
      <c r="F26" s="42"/>
      <c r="G26" s="41"/>
      <c r="H26" s="36" t="str">
        <f t="shared" si="0"/>
        <v/>
      </c>
      <c r="I26" s="38" t="str">
        <f t="shared" si="1"/>
        <v/>
      </c>
      <c r="J26" s="26"/>
    </row>
    <row r="27" spans="1:10" x14ac:dyDescent="0.2">
      <c r="A27" s="10"/>
      <c r="B27" s="20" t="s">
        <v>317</v>
      </c>
      <c r="C27" s="20"/>
      <c r="D27" s="33" t="s">
        <v>318</v>
      </c>
      <c r="E27" s="21"/>
      <c r="F27" s="42"/>
      <c r="G27" s="41"/>
      <c r="H27" s="36" t="str">
        <f t="shared" si="0"/>
        <v/>
      </c>
      <c r="I27" s="38" t="str">
        <f t="shared" si="1"/>
        <v/>
      </c>
      <c r="J27" s="26"/>
    </row>
    <row r="28" spans="1:10" ht="24" x14ac:dyDescent="0.2">
      <c r="A28" s="10"/>
      <c r="B28" s="20" t="s">
        <v>319</v>
      </c>
      <c r="C28" s="20"/>
      <c r="D28" s="33" t="s">
        <v>320</v>
      </c>
      <c r="E28" s="21"/>
      <c r="F28" s="42"/>
      <c r="G28" s="41"/>
      <c r="H28" s="36" t="str">
        <f t="shared" si="0"/>
        <v/>
      </c>
      <c r="I28" s="38" t="str">
        <f t="shared" si="1"/>
        <v/>
      </c>
      <c r="J28" s="26"/>
    </row>
    <row r="29" spans="1:10" x14ac:dyDescent="0.2">
      <c r="A29" s="10"/>
      <c r="B29" s="20" t="s">
        <v>321</v>
      </c>
      <c r="C29" s="20"/>
      <c r="D29" s="33" t="s">
        <v>322</v>
      </c>
      <c r="E29" s="21"/>
      <c r="F29" s="42"/>
      <c r="G29" s="41"/>
      <c r="H29" s="36" t="str">
        <f t="shared" si="0"/>
        <v/>
      </c>
      <c r="I29" s="38" t="str">
        <f t="shared" si="1"/>
        <v/>
      </c>
      <c r="J29" s="26"/>
    </row>
    <row r="30" spans="1:10" ht="24" x14ac:dyDescent="0.2">
      <c r="A30" s="10" t="s">
        <v>323</v>
      </c>
      <c r="B30" s="20" t="s">
        <v>324</v>
      </c>
      <c r="C30" s="20"/>
      <c r="D30" s="33" t="s">
        <v>325</v>
      </c>
      <c r="E30" s="21" t="s">
        <v>326</v>
      </c>
      <c r="F30" s="42">
        <v>190</v>
      </c>
      <c r="G30" s="41"/>
      <c r="H30" s="36">
        <f t="shared" si="0"/>
        <v>0</v>
      </c>
      <c r="I30" s="38" t="str">
        <f t="shared" si="1"/>
        <v>A</v>
      </c>
      <c r="J30" s="26" t="s">
        <v>302</v>
      </c>
    </row>
    <row r="31" spans="1:10" x14ac:dyDescent="0.2">
      <c r="A31" s="10"/>
      <c r="B31" s="20" t="s">
        <v>327</v>
      </c>
      <c r="C31" s="20"/>
      <c r="D31" s="33" t="s">
        <v>328</v>
      </c>
      <c r="E31" s="21"/>
      <c r="F31" s="42"/>
      <c r="G31" s="41"/>
      <c r="H31" s="36" t="str">
        <f t="shared" si="0"/>
        <v/>
      </c>
      <c r="I31" s="38" t="str">
        <f t="shared" si="1"/>
        <v/>
      </c>
      <c r="J31" s="26"/>
    </row>
    <row r="32" spans="1:10" x14ac:dyDescent="0.2">
      <c r="A32" s="10"/>
      <c r="B32" s="20" t="s">
        <v>329</v>
      </c>
      <c r="C32" s="20"/>
      <c r="D32" s="33" t="s">
        <v>330</v>
      </c>
      <c r="E32" s="21"/>
      <c r="F32" s="42"/>
      <c r="G32" s="41"/>
      <c r="H32" s="36" t="str">
        <f t="shared" si="0"/>
        <v/>
      </c>
      <c r="I32" s="38" t="str">
        <f t="shared" si="1"/>
        <v/>
      </c>
      <c r="J32" s="26"/>
    </row>
    <row r="33" spans="1:10" ht="48" x14ac:dyDescent="0.2">
      <c r="A33" s="10" t="s">
        <v>331</v>
      </c>
      <c r="B33" s="20" t="s">
        <v>332</v>
      </c>
      <c r="C33" s="20" t="s">
        <v>242</v>
      </c>
      <c r="D33" s="33" t="s">
        <v>333</v>
      </c>
      <c r="E33" s="21" t="s">
        <v>334</v>
      </c>
      <c r="F33" s="42">
        <v>7800</v>
      </c>
      <c r="G33" s="41"/>
      <c r="H33" s="36">
        <f t="shared" si="0"/>
        <v>0</v>
      </c>
      <c r="I33" s="38" t="str">
        <f t="shared" si="1"/>
        <v>A</v>
      </c>
      <c r="J33" s="26" t="s">
        <v>302</v>
      </c>
    </row>
    <row r="34" spans="1:10" x14ac:dyDescent="0.2">
      <c r="A34" s="10"/>
      <c r="B34" s="20" t="s">
        <v>335</v>
      </c>
      <c r="C34" s="20"/>
      <c r="D34" s="33" t="s">
        <v>336</v>
      </c>
      <c r="E34" s="21"/>
      <c r="F34" s="42"/>
      <c r="G34" s="41"/>
      <c r="H34" s="36" t="str">
        <f t="shared" si="0"/>
        <v/>
      </c>
      <c r="I34" s="38" t="str">
        <f t="shared" si="1"/>
        <v/>
      </c>
      <c r="J34" s="26"/>
    </row>
    <row r="35" spans="1:10" x14ac:dyDescent="0.2">
      <c r="A35" s="10"/>
      <c r="B35" s="20" t="s">
        <v>337</v>
      </c>
      <c r="C35" s="20"/>
      <c r="D35" s="33" t="s">
        <v>338</v>
      </c>
      <c r="E35" s="21"/>
      <c r="F35" s="42"/>
      <c r="G35" s="41"/>
      <c r="H35" s="36" t="str">
        <f t="shared" si="0"/>
        <v/>
      </c>
      <c r="I35" s="38" t="str">
        <f t="shared" si="1"/>
        <v/>
      </c>
      <c r="J35" s="26"/>
    </row>
    <row r="36" spans="1:10" x14ac:dyDescent="0.2">
      <c r="A36" s="10" t="s">
        <v>339</v>
      </c>
      <c r="B36" s="20" t="s">
        <v>340</v>
      </c>
      <c r="C36" s="20" t="s">
        <v>242</v>
      </c>
      <c r="D36" s="33" t="s">
        <v>341</v>
      </c>
      <c r="E36" s="21" t="s">
        <v>342</v>
      </c>
      <c r="F36" s="42">
        <v>2</v>
      </c>
      <c r="G36" s="41"/>
      <c r="H36" s="36">
        <f t="shared" si="0"/>
        <v>0</v>
      </c>
      <c r="I36" s="38" t="str">
        <f t="shared" si="1"/>
        <v>A</v>
      </c>
      <c r="J36" s="26" t="s">
        <v>302</v>
      </c>
    </row>
    <row r="37" spans="1:10" x14ac:dyDescent="0.2">
      <c r="A37" s="10"/>
      <c r="B37" s="20" t="s">
        <v>343</v>
      </c>
      <c r="C37" s="20"/>
      <c r="D37" s="33" t="s">
        <v>344</v>
      </c>
      <c r="E37" s="21"/>
      <c r="F37" s="42"/>
      <c r="G37" s="41"/>
      <c r="H37" s="36" t="str">
        <f t="shared" si="0"/>
        <v/>
      </c>
      <c r="I37" s="38" t="str">
        <f t="shared" si="1"/>
        <v/>
      </c>
      <c r="J37" s="26"/>
    </row>
    <row r="38" spans="1:10" x14ac:dyDescent="0.2">
      <c r="A38" s="10"/>
      <c r="B38" s="20" t="s">
        <v>345</v>
      </c>
      <c r="C38" s="20"/>
      <c r="D38" s="33" t="s">
        <v>346</v>
      </c>
      <c r="E38" s="21"/>
      <c r="F38" s="42"/>
      <c r="G38" s="41"/>
      <c r="H38" s="36" t="str">
        <f t="shared" si="0"/>
        <v/>
      </c>
      <c r="I38" s="38" t="str">
        <f t="shared" si="1"/>
        <v/>
      </c>
      <c r="J38" s="26"/>
    </row>
    <row r="39" spans="1:10" x14ac:dyDescent="0.2">
      <c r="A39" s="10" t="s">
        <v>347</v>
      </c>
      <c r="B39" s="20" t="s">
        <v>348</v>
      </c>
      <c r="C39" s="20"/>
      <c r="D39" s="33" t="s">
        <v>349</v>
      </c>
      <c r="E39" s="21" t="s">
        <v>350</v>
      </c>
      <c r="F39" s="42">
        <v>60</v>
      </c>
      <c r="G39" s="41"/>
      <c r="H39" s="36">
        <f t="shared" si="0"/>
        <v>0</v>
      </c>
      <c r="I39" s="38" t="str">
        <f t="shared" si="1"/>
        <v>A</v>
      </c>
      <c r="J39" s="26" t="s">
        <v>302</v>
      </c>
    </row>
    <row r="40" spans="1:10" x14ac:dyDescent="0.2">
      <c r="A40" s="10"/>
      <c r="B40" s="20" t="s">
        <v>351</v>
      </c>
      <c r="C40" s="20" t="s">
        <v>242</v>
      </c>
      <c r="D40" s="33" t="s">
        <v>352</v>
      </c>
      <c r="E40" s="21"/>
      <c r="F40" s="42"/>
      <c r="G40" s="41"/>
      <c r="H40" s="36" t="str">
        <f t="shared" si="0"/>
        <v/>
      </c>
      <c r="I40" s="38" t="str">
        <f t="shared" si="1"/>
        <v/>
      </c>
      <c r="J40" s="26"/>
    </row>
    <row r="41" spans="1:10" x14ac:dyDescent="0.2">
      <c r="A41" s="10"/>
      <c r="B41" s="20" t="s">
        <v>353</v>
      </c>
      <c r="C41" s="20" t="s">
        <v>242</v>
      </c>
      <c r="D41" s="33" t="s">
        <v>354</v>
      </c>
      <c r="E41" s="21"/>
      <c r="F41" s="42"/>
      <c r="G41" s="41"/>
      <c r="H41" s="36" t="str">
        <f t="shared" si="0"/>
        <v/>
      </c>
      <c r="I41" s="38" t="str">
        <f t="shared" si="1"/>
        <v/>
      </c>
      <c r="J41" s="26"/>
    </row>
    <row r="42" spans="1:10" ht="24" x14ac:dyDescent="0.2">
      <c r="A42" s="10" t="s">
        <v>355</v>
      </c>
      <c r="B42" s="20" t="s">
        <v>356</v>
      </c>
      <c r="C42" s="20" t="s">
        <v>242</v>
      </c>
      <c r="D42" s="33" t="s">
        <v>357</v>
      </c>
      <c r="E42" s="21" t="s">
        <v>334</v>
      </c>
      <c r="F42" s="42">
        <v>7800</v>
      </c>
      <c r="G42" s="41"/>
      <c r="H42" s="36">
        <f t="shared" si="0"/>
        <v>0</v>
      </c>
      <c r="I42" s="38" t="str">
        <f t="shared" si="1"/>
        <v>A</v>
      </c>
      <c r="J42" s="26" t="s">
        <v>302</v>
      </c>
    </row>
    <row r="43" spans="1:10" x14ac:dyDescent="0.2">
      <c r="A43" s="10"/>
      <c r="B43" s="20" t="s">
        <v>358</v>
      </c>
      <c r="C43" s="20"/>
      <c r="D43" s="33" t="s">
        <v>359</v>
      </c>
      <c r="E43" s="21"/>
      <c r="F43" s="42"/>
      <c r="G43" s="41"/>
      <c r="H43" s="36" t="str">
        <f t="shared" si="0"/>
        <v/>
      </c>
      <c r="I43" s="38" t="str">
        <f t="shared" si="1"/>
        <v/>
      </c>
      <c r="J43" s="26"/>
    </row>
    <row r="44" spans="1:10" ht="24" x14ac:dyDescent="0.2">
      <c r="A44" s="10"/>
      <c r="B44" s="20" t="s">
        <v>360</v>
      </c>
      <c r="C44" s="20"/>
      <c r="D44" s="33" t="s">
        <v>361</v>
      </c>
      <c r="E44" s="21"/>
      <c r="F44" s="42"/>
      <c r="G44" s="41"/>
      <c r="H44" s="36" t="str">
        <f t="shared" si="0"/>
        <v/>
      </c>
      <c r="I44" s="38" t="str">
        <f t="shared" si="1"/>
        <v/>
      </c>
      <c r="J44" s="26"/>
    </row>
    <row r="45" spans="1:10" x14ac:dyDescent="0.2">
      <c r="A45" s="10"/>
      <c r="B45" s="20" t="s">
        <v>362</v>
      </c>
      <c r="C45" s="20"/>
      <c r="D45" s="33" t="s">
        <v>363</v>
      </c>
      <c r="E45" s="21"/>
      <c r="F45" s="42"/>
      <c r="G45" s="41"/>
      <c r="H45" s="36" t="str">
        <f t="shared" si="0"/>
        <v/>
      </c>
      <c r="I45" s="38" t="str">
        <f t="shared" si="1"/>
        <v/>
      </c>
      <c r="J45" s="26"/>
    </row>
    <row r="46" spans="1:10" x14ac:dyDescent="0.2">
      <c r="A46" s="10" t="s">
        <v>364</v>
      </c>
      <c r="B46" s="20" t="s">
        <v>365</v>
      </c>
      <c r="C46" s="20" t="s">
        <v>242</v>
      </c>
      <c r="D46" s="33" t="s">
        <v>366</v>
      </c>
      <c r="E46" s="21" t="s">
        <v>326</v>
      </c>
      <c r="F46" s="42">
        <v>190</v>
      </c>
      <c r="G46" s="41"/>
      <c r="H46" s="36">
        <f t="shared" si="0"/>
        <v>0</v>
      </c>
      <c r="I46" s="38" t="str">
        <f t="shared" si="1"/>
        <v>A</v>
      </c>
      <c r="J46" s="26" t="s">
        <v>302</v>
      </c>
    </row>
    <row r="47" spans="1:10" ht="24" x14ac:dyDescent="0.2">
      <c r="A47" s="10"/>
      <c r="B47" s="20" t="s">
        <v>367</v>
      </c>
      <c r="C47" s="20"/>
      <c r="D47" s="33" t="s">
        <v>368</v>
      </c>
      <c r="E47" s="21"/>
      <c r="F47" s="42"/>
      <c r="G47" s="41"/>
      <c r="H47" s="36" t="str">
        <f t="shared" si="0"/>
        <v/>
      </c>
      <c r="I47" s="38" t="str">
        <f t="shared" si="1"/>
        <v/>
      </c>
      <c r="J47" s="26"/>
    </row>
    <row r="48" spans="1:10" ht="24" x14ac:dyDescent="0.2">
      <c r="A48" s="10" t="s">
        <v>369</v>
      </c>
      <c r="B48" s="20" t="s">
        <v>370</v>
      </c>
      <c r="C48" s="20" t="s">
        <v>242</v>
      </c>
      <c r="D48" s="33" t="s">
        <v>371</v>
      </c>
      <c r="E48" s="21" t="s">
        <v>334</v>
      </c>
      <c r="F48" s="42">
        <v>7800</v>
      </c>
      <c r="G48" s="41"/>
      <c r="H48" s="36">
        <f t="shared" si="0"/>
        <v>0</v>
      </c>
      <c r="I48" s="38" t="str">
        <f t="shared" si="1"/>
        <v>A</v>
      </c>
      <c r="J48" s="26" t="s">
        <v>302</v>
      </c>
    </row>
    <row r="49" spans="1:10" ht="24" x14ac:dyDescent="0.2">
      <c r="A49" s="10" t="s">
        <v>372</v>
      </c>
      <c r="B49" s="20" t="s">
        <v>373</v>
      </c>
      <c r="C49" s="20" t="s">
        <v>242</v>
      </c>
      <c r="D49" s="33" t="s">
        <v>374</v>
      </c>
      <c r="E49" s="21" t="s">
        <v>334</v>
      </c>
      <c r="F49" s="42">
        <v>7800</v>
      </c>
      <c r="G49" s="41"/>
      <c r="H49" s="36">
        <f t="shared" ref="H49:H80" si="2">+IF(AND(F49="",G49=""),"",ROUND(F49*G49,2))</f>
        <v>0</v>
      </c>
      <c r="I49" s="38" t="str">
        <f t="shared" ref="I49:I80" si="3">IF(E49&lt;&gt;"","A","")</f>
        <v>A</v>
      </c>
      <c r="J49" s="26" t="s">
        <v>302</v>
      </c>
    </row>
    <row r="50" spans="1:10" x14ac:dyDescent="0.2">
      <c r="A50" s="10"/>
      <c r="B50" s="20" t="s">
        <v>375</v>
      </c>
      <c r="C50" s="20"/>
      <c r="D50" s="33" t="s">
        <v>376</v>
      </c>
      <c r="E50" s="21"/>
      <c r="F50" s="42"/>
      <c r="G50" s="41"/>
      <c r="H50" s="36" t="str">
        <f t="shared" si="2"/>
        <v/>
      </c>
      <c r="I50" s="38" t="str">
        <f t="shared" si="3"/>
        <v/>
      </c>
      <c r="J50" s="26"/>
    </row>
    <row r="51" spans="1:10" x14ac:dyDescent="0.2">
      <c r="A51" s="10"/>
      <c r="B51" s="20" t="s">
        <v>377</v>
      </c>
      <c r="C51" s="20"/>
      <c r="D51" s="33" t="s">
        <v>378</v>
      </c>
      <c r="E51" s="21"/>
      <c r="F51" s="42"/>
      <c r="G51" s="41"/>
      <c r="H51" s="36" t="str">
        <f t="shared" si="2"/>
        <v/>
      </c>
      <c r="I51" s="38" t="str">
        <f t="shared" si="3"/>
        <v/>
      </c>
      <c r="J51" s="26"/>
    </row>
    <row r="52" spans="1:10" x14ac:dyDescent="0.2">
      <c r="A52" s="10"/>
      <c r="B52" s="20" t="s">
        <v>379</v>
      </c>
      <c r="C52" s="20"/>
      <c r="D52" s="33" t="s">
        <v>380</v>
      </c>
      <c r="E52" s="21"/>
      <c r="F52" s="42"/>
      <c r="G52" s="41"/>
      <c r="H52" s="36" t="str">
        <f t="shared" si="2"/>
        <v/>
      </c>
      <c r="I52" s="38" t="str">
        <f t="shared" si="3"/>
        <v/>
      </c>
      <c r="J52" s="26"/>
    </row>
    <row r="53" spans="1:10" x14ac:dyDescent="0.2">
      <c r="A53" s="10"/>
      <c r="B53" s="20" t="s">
        <v>381</v>
      </c>
      <c r="C53" s="20"/>
      <c r="D53" s="33" t="s">
        <v>382</v>
      </c>
      <c r="E53" s="21"/>
      <c r="F53" s="42"/>
      <c r="G53" s="41"/>
      <c r="H53" s="36" t="str">
        <f t="shared" si="2"/>
        <v/>
      </c>
      <c r="I53" s="38" t="str">
        <f t="shared" si="3"/>
        <v/>
      </c>
      <c r="J53" s="26"/>
    </row>
    <row r="54" spans="1:10" x14ac:dyDescent="0.2">
      <c r="A54" s="10" t="s">
        <v>383</v>
      </c>
      <c r="B54" s="20" t="s">
        <v>384</v>
      </c>
      <c r="C54" s="20"/>
      <c r="D54" s="33" t="s">
        <v>385</v>
      </c>
      <c r="E54" s="21" t="s">
        <v>334</v>
      </c>
      <c r="F54" s="42">
        <v>5.76</v>
      </c>
      <c r="G54" s="41"/>
      <c r="H54" s="36">
        <f t="shared" si="2"/>
        <v>0</v>
      </c>
      <c r="I54" s="38" t="str">
        <f t="shared" si="3"/>
        <v>A</v>
      </c>
      <c r="J54" s="26" t="s">
        <v>302</v>
      </c>
    </row>
    <row r="55" spans="1:10" x14ac:dyDescent="0.2">
      <c r="A55" s="10"/>
      <c r="B55" s="20" t="s">
        <v>386</v>
      </c>
      <c r="C55" s="20"/>
      <c r="D55" s="33" t="s">
        <v>387</v>
      </c>
      <c r="E55" s="21"/>
      <c r="F55" s="42"/>
      <c r="G55" s="41"/>
      <c r="H55" s="36" t="str">
        <f t="shared" si="2"/>
        <v/>
      </c>
      <c r="I55" s="38" t="str">
        <f t="shared" si="3"/>
        <v/>
      </c>
      <c r="J55" s="26"/>
    </row>
    <row r="56" spans="1:10" ht="24" x14ac:dyDescent="0.2">
      <c r="A56" s="10"/>
      <c r="B56" s="20" t="s">
        <v>388</v>
      </c>
      <c r="C56" s="20"/>
      <c r="D56" s="33" t="s">
        <v>389</v>
      </c>
      <c r="E56" s="21"/>
      <c r="F56" s="42"/>
      <c r="G56" s="41"/>
      <c r="H56" s="36" t="str">
        <f t="shared" si="2"/>
        <v/>
      </c>
      <c r="I56" s="38" t="str">
        <f t="shared" si="3"/>
        <v/>
      </c>
      <c r="J56" s="26"/>
    </row>
    <row r="57" spans="1:10" ht="24" x14ac:dyDescent="0.2">
      <c r="A57" s="10"/>
      <c r="B57" s="20" t="s">
        <v>390</v>
      </c>
      <c r="C57" s="20"/>
      <c r="D57" s="33" t="s">
        <v>391</v>
      </c>
      <c r="E57" s="21"/>
      <c r="F57" s="42"/>
      <c r="G57" s="41"/>
      <c r="H57" s="36" t="str">
        <f t="shared" si="2"/>
        <v/>
      </c>
      <c r="I57" s="38" t="str">
        <f t="shared" si="3"/>
        <v/>
      </c>
      <c r="J57" s="26"/>
    </row>
    <row r="58" spans="1:10" x14ac:dyDescent="0.2">
      <c r="A58" s="10" t="s">
        <v>392</v>
      </c>
      <c r="B58" s="20" t="s">
        <v>393</v>
      </c>
      <c r="C58" s="20"/>
      <c r="D58" s="33" t="s">
        <v>394</v>
      </c>
      <c r="E58" s="21" t="s">
        <v>326</v>
      </c>
      <c r="F58" s="42">
        <v>0.86</v>
      </c>
      <c r="G58" s="41"/>
      <c r="H58" s="36">
        <f t="shared" si="2"/>
        <v>0</v>
      </c>
      <c r="I58" s="38" t="str">
        <f t="shared" si="3"/>
        <v>A</v>
      </c>
      <c r="J58" s="26" t="s">
        <v>302</v>
      </c>
    </row>
    <row r="59" spans="1:10" x14ac:dyDescent="0.2">
      <c r="A59" s="10"/>
      <c r="B59" s="20" t="s">
        <v>395</v>
      </c>
      <c r="C59" s="20"/>
      <c r="D59" s="33" t="s">
        <v>396</v>
      </c>
      <c r="E59" s="21"/>
      <c r="F59" s="42"/>
      <c r="G59" s="41"/>
      <c r="H59" s="36" t="str">
        <f t="shared" si="2"/>
        <v/>
      </c>
      <c r="I59" s="38" t="str">
        <f t="shared" si="3"/>
        <v/>
      </c>
      <c r="J59" s="26"/>
    </row>
    <row r="60" spans="1:10" x14ac:dyDescent="0.2">
      <c r="A60" s="10" t="s">
        <v>397</v>
      </c>
      <c r="B60" s="20" t="s">
        <v>398</v>
      </c>
      <c r="C60" s="20"/>
      <c r="D60" s="33" t="s">
        <v>399</v>
      </c>
      <c r="E60" s="21" t="s">
        <v>326</v>
      </c>
      <c r="F60" s="42">
        <v>0.86</v>
      </c>
      <c r="G60" s="41"/>
      <c r="H60" s="36">
        <f t="shared" si="2"/>
        <v>0</v>
      </c>
      <c r="I60" s="38" t="str">
        <f t="shared" si="3"/>
        <v>A</v>
      </c>
      <c r="J60" s="26" t="s">
        <v>302</v>
      </c>
    </row>
    <row r="61" spans="1:10" x14ac:dyDescent="0.2">
      <c r="A61" s="10"/>
      <c r="B61" s="20" t="s">
        <v>400</v>
      </c>
      <c r="C61" s="20"/>
      <c r="D61" s="33" t="s">
        <v>401</v>
      </c>
      <c r="E61" s="21"/>
      <c r="F61" s="42"/>
      <c r="G61" s="41"/>
      <c r="H61" s="36" t="str">
        <f t="shared" si="2"/>
        <v/>
      </c>
      <c r="I61" s="38" t="str">
        <f t="shared" si="3"/>
        <v/>
      </c>
      <c r="J61" s="26"/>
    </row>
    <row r="62" spans="1:10" x14ac:dyDescent="0.2">
      <c r="A62" s="10"/>
      <c r="B62" s="20" t="s">
        <v>402</v>
      </c>
      <c r="C62" s="20"/>
      <c r="D62" s="33" t="s">
        <v>403</v>
      </c>
      <c r="E62" s="21"/>
      <c r="F62" s="42"/>
      <c r="G62" s="41"/>
      <c r="H62" s="36" t="str">
        <f t="shared" si="2"/>
        <v/>
      </c>
      <c r="I62" s="38" t="str">
        <f t="shared" si="3"/>
        <v/>
      </c>
      <c r="J62" s="26"/>
    </row>
    <row r="63" spans="1:10" x14ac:dyDescent="0.2">
      <c r="A63" s="10"/>
      <c r="B63" s="20" t="s">
        <v>404</v>
      </c>
      <c r="C63" s="20"/>
      <c r="D63" s="33" t="s">
        <v>403</v>
      </c>
      <c r="E63" s="21"/>
      <c r="F63" s="42"/>
      <c r="G63" s="41"/>
      <c r="H63" s="36" t="str">
        <f t="shared" si="2"/>
        <v/>
      </c>
      <c r="I63" s="38" t="str">
        <f t="shared" si="3"/>
        <v/>
      </c>
      <c r="J63" s="26"/>
    </row>
    <row r="64" spans="1:10" x14ac:dyDescent="0.2">
      <c r="A64" s="10" t="s">
        <v>405</v>
      </c>
      <c r="B64" s="20" t="s">
        <v>406</v>
      </c>
      <c r="C64" s="20"/>
      <c r="D64" s="33" t="s">
        <v>407</v>
      </c>
      <c r="E64" s="21" t="s">
        <v>408</v>
      </c>
      <c r="F64" s="42">
        <v>69.12</v>
      </c>
      <c r="G64" s="41"/>
      <c r="H64" s="36">
        <f t="shared" si="2"/>
        <v>0</v>
      </c>
      <c r="I64" s="38" t="str">
        <f t="shared" si="3"/>
        <v>A</v>
      </c>
      <c r="J64" s="26" t="s">
        <v>302</v>
      </c>
    </row>
    <row r="65" spans="1:10" x14ac:dyDescent="0.2">
      <c r="A65" s="10"/>
      <c r="B65" s="20" t="s">
        <v>409</v>
      </c>
      <c r="C65" s="20"/>
      <c r="D65" s="33" t="s">
        <v>410</v>
      </c>
      <c r="E65" s="21"/>
      <c r="F65" s="42"/>
      <c r="G65" s="41"/>
      <c r="H65" s="36" t="str">
        <f t="shared" si="2"/>
        <v/>
      </c>
      <c r="I65" s="38" t="str">
        <f t="shared" si="3"/>
        <v/>
      </c>
      <c r="J65" s="26"/>
    </row>
    <row r="66" spans="1:10" x14ac:dyDescent="0.2">
      <c r="A66" s="10"/>
      <c r="B66" s="20" t="s">
        <v>411</v>
      </c>
      <c r="C66" s="20"/>
      <c r="D66" s="33" t="s">
        <v>412</v>
      </c>
      <c r="E66" s="21"/>
      <c r="F66" s="42"/>
      <c r="G66" s="41"/>
      <c r="H66" s="36" t="str">
        <f t="shared" si="2"/>
        <v/>
      </c>
      <c r="I66" s="38" t="str">
        <f t="shared" si="3"/>
        <v/>
      </c>
      <c r="J66" s="26"/>
    </row>
    <row r="67" spans="1:10" x14ac:dyDescent="0.2">
      <c r="A67" s="10"/>
      <c r="B67" s="20" t="s">
        <v>413</v>
      </c>
      <c r="C67" s="20" t="s">
        <v>242</v>
      </c>
      <c r="D67" s="33" t="s">
        <v>414</v>
      </c>
      <c r="E67" s="21"/>
      <c r="F67" s="42"/>
      <c r="G67" s="41"/>
      <c r="H67" s="36" t="str">
        <f t="shared" si="2"/>
        <v/>
      </c>
      <c r="I67" s="38" t="str">
        <f t="shared" si="3"/>
        <v/>
      </c>
      <c r="J67" s="26"/>
    </row>
    <row r="68" spans="1:10" x14ac:dyDescent="0.2">
      <c r="A68" s="10" t="s">
        <v>415</v>
      </c>
      <c r="B68" s="20" t="s">
        <v>416</v>
      </c>
      <c r="C68" s="20" t="s">
        <v>242</v>
      </c>
      <c r="D68" s="33" t="s">
        <v>414</v>
      </c>
      <c r="E68" s="21" t="s">
        <v>417</v>
      </c>
      <c r="F68" s="42">
        <v>1</v>
      </c>
      <c r="G68" s="41"/>
      <c r="H68" s="36">
        <f t="shared" si="2"/>
        <v>0</v>
      </c>
      <c r="I68" s="38" t="str">
        <f t="shared" si="3"/>
        <v>A</v>
      </c>
      <c r="J68" s="26" t="s">
        <v>302</v>
      </c>
    </row>
    <row r="69" spans="1:10" x14ac:dyDescent="0.2">
      <c r="A69" s="10"/>
      <c r="B69" s="20" t="s">
        <v>418</v>
      </c>
      <c r="C69" s="20"/>
      <c r="D69" s="33" t="s">
        <v>419</v>
      </c>
      <c r="E69" s="21"/>
      <c r="F69" s="42"/>
      <c r="G69" s="41"/>
      <c r="H69" s="36" t="str">
        <f t="shared" si="2"/>
        <v/>
      </c>
      <c r="I69" s="38" t="str">
        <f t="shared" si="3"/>
        <v/>
      </c>
      <c r="J69" s="26"/>
    </row>
    <row r="70" spans="1:10" x14ac:dyDescent="0.2">
      <c r="A70" s="10"/>
      <c r="B70" s="20" t="s">
        <v>420</v>
      </c>
      <c r="C70" s="20"/>
      <c r="D70" s="33" t="s">
        <v>421</v>
      </c>
      <c r="E70" s="21"/>
      <c r="F70" s="42"/>
      <c r="G70" s="41"/>
      <c r="H70" s="36" t="str">
        <f t="shared" si="2"/>
        <v/>
      </c>
      <c r="I70" s="38" t="str">
        <f t="shared" si="3"/>
        <v/>
      </c>
      <c r="J70" s="26"/>
    </row>
    <row r="71" spans="1:10" x14ac:dyDescent="0.2">
      <c r="A71" s="10"/>
      <c r="B71" s="20" t="s">
        <v>422</v>
      </c>
      <c r="C71" s="20"/>
      <c r="D71" s="33" t="s">
        <v>423</v>
      </c>
      <c r="E71" s="21"/>
      <c r="F71" s="42"/>
      <c r="G71" s="41"/>
      <c r="H71" s="36" t="str">
        <f t="shared" si="2"/>
        <v/>
      </c>
      <c r="I71" s="38" t="str">
        <f t="shared" si="3"/>
        <v/>
      </c>
      <c r="J71" s="26"/>
    </row>
    <row r="72" spans="1:10" x14ac:dyDescent="0.2">
      <c r="A72" s="10"/>
      <c r="B72" s="20" t="s">
        <v>424</v>
      </c>
      <c r="C72" s="20"/>
      <c r="D72" s="33" t="s">
        <v>425</v>
      </c>
      <c r="E72" s="21"/>
      <c r="F72" s="42"/>
      <c r="G72" s="41"/>
      <c r="H72" s="36" t="str">
        <f t="shared" si="2"/>
        <v/>
      </c>
      <c r="I72" s="38" t="str">
        <f t="shared" si="3"/>
        <v/>
      </c>
      <c r="J72" s="26"/>
    </row>
    <row r="73" spans="1:10" x14ac:dyDescent="0.2">
      <c r="A73" s="10" t="s">
        <v>426</v>
      </c>
      <c r="B73" s="20" t="s">
        <v>427</v>
      </c>
      <c r="C73" s="20" t="s">
        <v>242</v>
      </c>
      <c r="D73" s="33" t="s">
        <v>428</v>
      </c>
      <c r="E73" s="21" t="s">
        <v>350</v>
      </c>
      <c r="F73" s="42">
        <v>200</v>
      </c>
      <c r="G73" s="41"/>
      <c r="H73" s="36">
        <f t="shared" si="2"/>
        <v>0</v>
      </c>
      <c r="I73" s="38" t="str">
        <f t="shared" si="3"/>
        <v>A</v>
      </c>
      <c r="J73" s="26" t="s">
        <v>302</v>
      </c>
    </row>
    <row r="74" spans="1:10" x14ac:dyDescent="0.2">
      <c r="A74" s="10" t="s">
        <v>429</v>
      </c>
      <c r="B74" s="20" t="s">
        <v>430</v>
      </c>
      <c r="C74" s="20"/>
      <c r="D74" s="33" t="s">
        <v>431</v>
      </c>
      <c r="E74" s="21" t="s">
        <v>350</v>
      </c>
      <c r="F74" s="42">
        <v>120</v>
      </c>
      <c r="G74" s="41"/>
      <c r="H74" s="36">
        <f t="shared" si="2"/>
        <v>0</v>
      </c>
      <c r="I74" s="38" t="str">
        <f t="shared" si="3"/>
        <v>A</v>
      </c>
      <c r="J74" s="26" t="s">
        <v>302</v>
      </c>
    </row>
    <row r="75" spans="1:10" x14ac:dyDescent="0.2">
      <c r="A75" s="10" t="s">
        <v>432</v>
      </c>
      <c r="B75" s="20" t="s">
        <v>433</v>
      </c>
      <c r="C75" s="20" t="s">
        <v>242</v>
      </c>
      <c r="D75" s="33" t="s">
        <v>434</v>
      </c>
      <c r="E75" s="21" t="s">
        <v>342</v>
      </c>
      <c r="F75" s="42">
        <v>1</v>
      </c>
      <c r="G75" s="41"/>
      <c r="H75" s="36">
        <f t="shared" si="2"/>
        <v>0</v>
      </c>
      <c r="I75" s="38" t="str">
        <f t="shared" si="3"/>
        <v>A</v>
      </c>
      <c r="J75" s="26" t="s">
        <v>302</v>
      </c>
    </row>
    <row r="76" spans="1:10" ht="24" x14ac:dyDescent="0.2">
      <c r="A76" s="10"/>
      <c r="B76" s="20" t="s">
        <v>435</v>
      </c>
      <c r="C76" s="20"/>
      <c r="D76" s="33" t="s">
        <v>436</v>
      </c>
      <c r="E76" s="21"/>
      <c r="F76" s="42"/>
      <c r="G76" s="41"/>
      <c r="H76" s="36" t="str">
        <f t="shared" si="2"/>
        <v/>
      </c>
      <c r="I76" s="38" t="str">
        <f t="shared" si="3"/>
        <v/>
      </c>
      <c r="J76" s="26"/>
    </row>
    <row r="77" spans="1:10" x14ac:dyDescent="0.2">
      <c r="A77" s="10"/>
      <c r="B77" s="20" t="s">
        <v>437</v>
      </c>
      <c r="C77" s="20"/>
      <c r="D77" s="33" t="s">
        <v>438</v>
      </c>
      <c r="E77" s="21"/>
      <c r="F77" s="42"/>
      <c r="G77" s="41"/>
      <c r="H77" s="36" t="str">
        <f t="shared" si="2"/>
        <v/>
      </c>
      <c r="I77" s="38" t="str">
        <f t="shared" si="3"/>
        <v/>
      </c>
      <c r="J77" s="26"/>
    </row>
    <row r="78" spans="1:10" x14ac:dyDescent="0.2">
      <c r="A78" s="10"/>
      <c r="B78" s="20" t="s">
        <v>439</v>
      </c>
      <c r="C78" s="20"/>
      <c r="D78" s="33" t="s">
        <v>440</v>
      </c>
      <c r="E78" s="21"/>
      <c r="F78" s="42"/>
      <c r="G78" s="41"/>
      <c r="H78" s="36" t="str">
        <f t="shared" si="2"/>
        <v/>
      </c>
      <c r="I78" s="38" t="str">
        <f t="shared" si="3"/>
        <v/>
      </c>
      <c r="J78" s="26"/>
    </row>
    <row r="79" spans="1:10" ht="24" x14ac:dyDescent="0.2">
      <c r="A79" s="10"/>
      <c r="B79" s="20" t="s">
        <v>441</v>
      </c>
      <c r="C79" s="20" t="s">
        <v>242</v>
      </c>
      <c r="D79" s="33" t="s">
        <v>442</v>
      </c>
      <c r="E79" s="21"/>
      <c r="F79" s="42"/>
      <c r="G79" s="41"/>
      <c r="H79" s="36" t="str">
        <f t="shared" si="2"/>
        <v/>
      </c>
      <c r="I79" s="38" t="str">
        <f t="shared" si="3"/>
        <v/>
      </c>
      <c r="J79" s="26"/>
    </row>
    <row r="80" spans="1:10" x14ac:dyDescent="0.2">
      <c r="A80" s="10" t="s">
        <v>443</v>
      </c>
      <c r="B80" s="20" t="s">
        <v>444</v>
      </c>
      <c r="C80" s="20" t="s">
        <v>242</v>
      </c>
      <c r="D80" s="33" t="s">
        <v>445</v>
      </c>
      <c r="E80" s="21" t="s">
        <v>342</v>
      </c>
      <c r="F80" s="42">
        <v>2</v>
      </c>
      <c r="G80" s="41"/>
      <c r="H80" s="36">
        <f t="shared" si="2"/>
        <v>0</v>
      </c>
      <c r="I80" s="38" t="str">
        <f t="shared" si="3"/>
        <v>A</v>
      </c>
      <c r="J80" s="26" t="s">
        <v>302</v>
      </c>
    </row>
    <row r="81" spans="1:10" x14ac:dyDescent="0.2">
      <c r="A81" s="10" t="s">
        <v>446</v>
      </c>
      <c r="B81" s="20" t="s">
        <v>447</v>
      </c>
      <c r="C81" s="20" t="s">
        <v>242</v>
      </c>
      <c r="D81" s="33" t="s">
        <v>448</v>
      </c>
      <c r="E81" s="21" t="s">
        <v>342</v>
      </c>
      <c r="F81" s="42">
        <v>1</v>
      </c>
      <c r="G81" s="41"/>
      <c r="H81" s="36">
        <f t="shared" ref="H81:H95" si="4">+IF(AND(F81="",G81=""),"",ROUND(F81*G81,2))</f>
        <v>0</v>
      </c>
      <c r="I81" s="38" t="str">
        <f t="shared" ref="I81:I95" si="5">IF(E81&lt;&gt;"","A","")</f>
        <v>A</v>
      </c>
      <c r="J81" s="26" t="s">
        <v>302</v>
      </c>
    </row>
    <row r="82" spans="1:10" x14ac:dyDescent="0.2">
      <c r="A82" s="10"/>
      <c r="B82" s="20" t="s">
        <v>449</v>
      </c>
      <c r="C82" s="20" t="s">
        <v>242</v>
      </c>
      <c r="D82" s="33" t="s">
        <v>450</v>
      </c>
      <c r="E82" s="21"/>
      <c r="F82" s="42"/>
      <c r="G82" s="41"/>
      <c r="H82" s="36" t="str">
        <f t="shared" si="4"/>
        <v/>
      </c>
      <c r="I82" s="38" t="str">
        <f t="shared" si="5"/>
        <v/>
      </c>
      <c r="J82" s="26"/>
    </row>
    <row r="83" spans="1:10" x14ac:dyDescent="0.2">
      <c r="A83" s="10"/>
      <c r="B83" s="20" t="s">
        <v>451</v>
      </c>
      <c r="C83" s="20" t="s">
        <v>242</v>
      </c>
      <c r="D83" s="33" t="s">
        <v>452</v>
      </c>
      <c r="E83" s="21"/>
      <c r="F83" s="42"/>
      <c r="G83" s="41"/>
      <c r="H83" s="36" t="str">
        <f t="shared" si="4"/>
        <v/>
      </c>
      <c r="I83" s="38" t="str">
        <f t="shared" si="5"/>
        <v/>
      </c>
      <c r="J83" s="26"/>
    </row>
    <row r="84" spans="1:10" x14ac:dyDescent="0.2">
      <c r="A84" s="10"/>
      <c r="B84" s="20" t="s">
        <v>453</v>
      </c>
      <c r="C84" s="20" t="s">
        <v>242</v>
      </c>
      <c r="D84" s="33" t="s">
        <v>454</v>
      </c>
      <c r="E84" s="21"/>
      <c r="F84" s="42"/>
      <c r="G84" s="41"/>
      <c r="H84" s="36" t="str">
        <f t="shared" si="4"/>
        <v/>
      </c>
      <c r="I84" s="38" t="str">
        <f t="shared" si="5"/>
        <v/>
      </c>
      <c r="J84" s="26"/>
    </row>
    <row r="85" spans="1:10" x14ac:dyDescent="0.2">
      <c r="A85" s="10" t="s">
        <v>455</v>
      </c>
      <c r="B85" s="20" t="s">
        <v>456</v>
      </c>
      <c r="C85" s="20" t="s">
        <v>242</v>
      </c>
      <c r="D85" s="33" t="s">
        <v>457</v>
      </c>
      <c r="E85" s="21" t="s">
        <v>334</v>
      </c>
      <c r="F85" s="42">
        <v>7800</v>
      </c>
      <c r="G85" s="41"/>
      <c r="H85" s="36">
        <f t="shared" si="4"/>
        <v>0</v>
      </c>
      <c r="I85" s="38" t="str">
        <f t="shared" si="5"/>
        <v>A</v>
      </c>
      <c r="J85" s="26" t="s">
        <v>302</v>
      </c>
    </row>
    <row r="86" spans="1:10" x14ac:dyDescent="0.2">
      <c r="A86" s="10" t="s">
        <v>458</v>
      </c>
      <c r="B86" s="20" t="s">
        <v>459</v>
      </c>
      <c r="C86" s="20" t="s">
        <v>242</v>
      </c>
      <c r="D86" s="33" t="s">
        <v>460</v>
      </c>
      <c r="E86" s="21" t="s">
        <v>461</v>
      </c>
      <c r="F86" s="42">
        <v>728.9</v>
      </c>
      <c r="G86" s="41"/>
      <c r="H86" s="36">
        <f t="shared" si="4"/>
        <v>0</v>
      </c>
      <c r="I86" s="38" t="str">
        <f t="shared" si="5"/>
        <v>A</v>
      </c>
      <c r="J86" s="26" t="s">
        <v>302</v>
      </c>
    </row>
    <row r="87" spans="1:10" ht="24" x14ac:dyDescent="0.2">
      <c r="A87" s="10" t="s">
        <v>462</v>
      </c>
      <c r="B87" s="20" t="s">
        <v>463</v>
      </c>
      <c r="C87" s="20" t="s">
        <v>242</v>
      </c>
      <c r="D87" s="33" t="s">
        <v>464</v>
      </c>
      <c r="E87" s="21" t="s">
        <v>342</v>
      </c>
      <c r="F87" s="42">
        <v>2</v>
      </c>
      <c r="G87" s="41"/>
      <c r="H87" s="36">
        <f t="shared" si="4"/>
        <v>0</v>
      </c>
      <c r="I87" s="38" t="str">
        <f t="shared" si="5"/>
        <v>A</v>
      </c>
      <c r="J87" s="26" t="s">
        <v>302</v>
      </c>
    </row>
    <row r="88" spans="1:10" x14ac:dyDescent="0.2">
      <c r="A88" s="10"/>
      <c r="B88" s="20" t="s">
        <v>465</v>
      </c>
      <c r="C88" s="20" t="s">
        <v>242</v>
      </c>
      <c r="D88" s="33" t="s">
        <v>466</v>
      </c>
      <c r="E88" s="21"/>
      <c r="F88" s="42"/>
      <c r="G88" s="41"/>
      <c r="H88" s="36" t="str">
        <f t="shared" si="4"/>
        <v/>
      </c>
      <c r="I88" s="38" t="str">
        <f t="shared" si="5"/>
        <v/>
      </c>
      <c r="J88" s="26"/>
    </row>
    <row r="89" spans="1:10" x14ac:dyDescent="0.2">
      <c r="A89" s="10" t="s">
        <v>467</v>
      </c>
      <c r="B89" s="20" t="s">
        <v>468</v>
      </c>
      <c r="C89" s="20" t="s">
        <v>242</v>
      </c>
      <c r="D89" s="33" t="s">
        <v>469</v>
      </c>
      <c r="E89" s="21" t="s">
        <v>342</v>
      </c>
      <c r="F89" s="42">
        <v>2</v>
      </c>
      <c r="G89" s="41"/>
      <c r="H89" s="36">
        <f t="shared" si="4"/>
        <v>0</v>
      </c>
      <c r="I89" s="38" t="str">
        <f t="shared" si="5"/>
        <v>A</v>
      </c>
      <c r="J89" s="26" t="s">
        <v>302</v>
      </c>
    </row>
    <row r="90" spans="1:10" x14ac:dyDescent="0.2">
      <c r="A90" s="10" t="s">
        <v>470</v>
      </c>
      <c r="B90" s="20" t="s">
        <v>471</v>
      </c>
      <c r="C90" s="20" t="s">
        <v>242</v>
      </c>
      <c r="D90" s="33" t="s">
        <v>472</v>
      </c>
      <c r="E90" s="21" t="s">
        <v>342</v>
      </c>
      <c r="F90" s="42">
        <v>4</v>
      </c>
      <c r="G90" s="41"/>
      <c r="H90" s="36">
        <f t="shared" si="4"/>
        <v>0</v>
      </c>
      <c r="I90" s="38" t="str">
        <f t="shared" si="5"/>
        <v>A</v>
      </c>
      <c r="J90" s="26" t="s">
        <v>302</v>
      </c>
    </row>
    <row r="91" spans="1:10" x14ac:dyDescent="0.2">
      <c r="A91" s="10"/>
      <c r="B91" s="20" t="s">
        <v>473</v>
      </c>
      <c r="C91" s="20" t="s">
        <v>242</v>
      </c>
      <c r="D91" s="33" t="s">
        <v>474</v>
      </c>
      <c r="E91" s="21"/>
      <c r="F91" s="42"/>
      <c r="G91" s="41"/>
      <c r="H91" s="36" t="str">
        <f t="shared" si="4"/>
        <v/>
      </c>
      <c r="I91" s="38" t="str">
        <f t="shared" si="5"/>
        <v/>
      </c>
      <c r="J91" s="26"/>
    </row>
    <row r="92" spans="1:10" ht="24" x14ac:dyDescent="0.2">
      <c r="A92" s="10" t="s">
        <v>475</v>
      </c>
      <c r="B92" s="20" t="s">
        <v>476</v>
      </c>
      <c r="C92" s="20" t="s">
        <v>242</v>
      </c>
      <c r="D92" s="33" t="s">
        <v>477</v>
      </c>
      <c r="E92" s="21" t="s">
        <v>417</v>
      </c>
      <c r="F92" s="42">
        <v>1</v>
      </c>
      <c r="G92" s="41"/>
      <c r="H92" s="36">
        <f t="shared" si="4"/>
        <v>0</v>
      </c>
      <c r="I92" s="38" t="str">
        <f t="shared" si="5"/>
        <v>A</v>
      </c>
      <c r="J92" s="26" t="s">
        <v>302</v>
      </c>
    </row>
    <row r="93" spans="1:10" ht="24" x14ac:dyDescent="0.2">
      <c r="A93" s="10" t="s">
        <v>478</v>
      </c>
      <c r="B93" s="20" t="s">
        <v>479</v>
      </c>
      <c r="C93" s="20" t="s">
        <v>242</v>
      </c>
      <c r="D93" s="33" t="s">
        <v>480</v>
      </c>
      <c r="E93" s="21" t="s">
        <v>417</v>
      </c>
      <c r="F93" s="42">
        <v>1</v>
      </c>
      <c r="G93" s="41"/>
      <c r="H93" s="36">
        <f t="shared" si="4"/>
        <v>0</v>
      </c>
      <c r="I93" s="38" t="str">
        <f t="shared" si="5"/>
        <v>A</v>
      </c>
      <c r="J93" s="26" t="s">
        <v>302</v>
      </c>
    </row>
    <row r="94" spans="1:10" ht="24" x14ac:dyDescent="0.2">
      <c r="A94" s="10" t="s">
        <v>481</v>
      </c>
      <c r="B94" s="20" t="s">
        <v>482</v>
      </c>
      <c r="C94" s="20" t="s">
        <v>242</v>
      </c>
      <c r="D94" s="33" t="s">
        <v>483</v>
      </c>
      <c r="E94" s="21" t="s">
        <v>417</v>
      </c>
      <c r="F94" s="42">
        <v>1</v>
      </c>
      <c r="G94" s="41"/>
      <c r="H94" s="36">
        <f t="shared" si="4"/>
        <v>0</v>
      </c>
      <c r="I94" s="38" t="str">
        <f t="shared" si="5"/>
        <v>A</v>
      </c>
      <c r="J94" s="26" t="s">
        <v>302</v>
      </c>
    </row>
    <row r="95" spans="1:10" ht="12.75" customHeight="1" x14ac:dyDescent="0.2">
      <c r="A95" s="10"/>
      <c r="B95" s="20"/>
      <c r="C95" s="20"/>
      <c r="D95" s="33"/>
      <c r="E95" s="21"/>
      <c r="F95" s="42"/>
      <c r="G95" s="41"/>
      <c r="H95" s="36" t="str">
        <f t="shared" si="4"/>
        <v/>
      </c>
      <c r="I95" s="38" t="str">
        <f t="shared" si="5"/>
        <v/>
      </c>
      <c r="J95" s="26"/>
    </row>
  </sheetData>
  <sheetProtection password="C8D3" sheet="1" objects="1" scenarios="1"/>
  <mergeCells count="2">
    <mergeCell ref="D6:G6"/>
    <mergeCell ref="A1:J1"/>
  </mergeCells>
  <phoneticPr fontId="0" type="noConversion"/>
  <conditionalFormatting sqref="B17:J200000">
    <cfRule type="cellIs" dxfId="14" priority="92" stopIfTrue="1" operator="notEqual">
      <formula>""</formula>
    </cfRule>
  </conditionalFormatting>
  <conditionalFormatting sqref="H6">
    <cfRule type="cellIs" dxfId="13" priority="2" stopIfTrue="1" operator="equal">
      <formula>0</formula>
    </cfRule>
    <cfRule type="cellIs" dxfId="12" priority="3" stopIfTrue="1" operator="lessThan">
      <formula>$H$7</formula>
    </cfRule>
    <cfRule type="cellIs" dxfId="11" priority="4" stopIfTrue="1" operator="greaterThanOrEqual">
      <formula>$H$7</formula>
    </cfRule>
  </conditionalFormatting>
  <dataValidations count="1">
    <dataValidation type="custom" allowBlank="1" showInputMessage="1" showErrorMessage="1" errorTitle="Achtung!" error="Betrag nur mit 2 (zwei) Dezimalstellen!!!" sqref="F17:G65352" xr:uid="{00000000-0002-0000-0100-000000000000}">
      <formula1>F17=ROUND(F17,2)</formula1>
    </dataValidation>
  </dataValidations>
  <pageMargins left="0.7" right="0.7" top="0.78740157499999996" bottom="0.78740157499999996" header="0.3" footer="0.3"/>
  <pageSetup paperSize="9" scale="4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K17"/>
  <sheetViews>
    <sheetView tabSelected="1" zoomScaleNormal="100" workbookViewId="0">
      <selection activeCell="D21" sqref="D21"/>
    </sheetView>
  </sheetViews>
  <sheetFormatPr baseColWidth="10" defaultRowHeight="12.75" x14ac:dyDescent="0.2"/>
  <cols>
    <col min="1" max="1" width="5.5703125" style="48" customWidth="1"/>
    <col min="2" max="2" width="13" style="1" customWidth="1"/>
    <col min="3" max="3" width="2" style="1" bestFit="1" customWidth="1"/>
    <col min="4" max="4" width="57.7109375" style="1" customWidth="1"/>
    <col min="5" max="5" width="16.7109375" style="1" customWidth="1"/>
    <col min="6" max="6" width="15" style="40" customWidth="1"/>
    <col min="7" max="7" width="14.140625" style="40" customWidth="1"/>
    <col min="8" max="8" width="17" style="48" customWidth="1"/>
    <col min="9" max="16384" width="11.42578125" style="48"/>
  </cols>
  <sheetData>
    <row r="1" spans="1:11" ht="15" customHeight="1" x14ac:dyDescent="0.25">
      <c r="A1" s="118" t="s">
        <v>277</v>
      </c>
      <c r="B1" s="119"/>
      <c r="C1" s="119"/>
      <c r="D1" s="119"/>
      <c r="E1" s="119"/>
      <c r="F1" s="119"/>
      <c r="G1" s="119"/>
      <c r="H1" s="119"/>
      <c r="I1" s="119"/>
      <c r="J1" s="120"/>
      <c r="K1" s="3"/>
    </row>
    <row r="2" spans="1:11" x14ac:dyDescent="0.2">
      <c r="A2" s="1"/>
      <c r="F2" s="1"/>
      <c r="G2" s="1"/>
    </row>
    <row r="3" spans="1:11" x14ac:dyDescent="0.2">
      <c r="A3" s="1"/>
      <c r="F3" s="1"/>
      <c r="G3" s="1"/>
    </row>
    <row r="4" spans="1:11" ht="15" x14ac:dyDescent="0.2">
      <c r="A4" s="13"/>
      <c r="B4" s="13"/>
      <c r="C4" s="13"/>
      <c r="D4" s="14" t="s">
        <v>267</v>
      </c>
      <c r="E4" s="15"/>
      <c r="F4" s="15"/>
      <c r="G4" s="15"/>
      <c r="H4" s="16"/>
    </row>
    <row r="5" spans="1:11" x14ac:dyDescent="0.2">
      <c r="A5" s="1"/>
      <c r="F5" s="1"/>
      <c r="G5" s="1"/>
      <c r="H5" s="1"/>
    </row>
    <row r="6" spans="1:11" x14ac:dyDescent="0.2">
      <c r="A6" s="13"/>
      <c r="B6" s="13"/>
      <c r="C6" s="13"/>
      <c r="D6" s="44" t="s">
        <v>268</v>
      </c>
      <c r="E6" s="45"/>
      <c r="F6" s="45"/>
      <c r="G6" s="45"/>
      <c r="H6" s="37">
        <f>SUM($H$17:$H$9782)</f>
        <v>0</v>
      </c>
    </row>
    <row r="7" spans="1:11" x14ac:dyDescent="0.2">
      <c r="A7" s="13"/>
      <c r="B7" s="13"/>
      <c r="C7" s="13"/>
      <c r="D7" s="115" t="s">
        <v>269</v>
      </c>
      <c r="E7" s="116"/>
      <c r="F7" s="116"/>
      <c r="G7" s="117"/>
      <c r="H7" s="37">
        <f>SUM(H6:H6)</f>
        <v>0</v>
      </c>
      <c r="I7" s="55"/>
      <c r="J7" s="55"/>
      <c r="K7" s="55"/>
    </row>
    <row r="8" spans="1:11" ht="12.75" customHeight="1" x14ac:dyDescent="0.2">
      <c r="A8" s="13"/>
      <c r="B8" s="13"/>
      <c r="C8" s="13"/>
      <c r="D8" s="44" t="s">
        <v>279</v>
      </c>
      <c r="E8" s="45"/>
      <c r="F8" s="45"/>
      <c r="G8" s="45"/>
      <c r="H8" s="37">
        <f>SUM(ANGEBOT!E11:E11)</f>
        <v>0</v>
      </c>
      <c r="I8" s="35"/>
      <c r="J8" s="35"/>
      <c r="K8" s="55"/>
    </row>
    <row r="9" spans="1:11" ht="12.75" customHeight="1" x14ac:dyDescent="0.2">
      <c r="B9" s="13"/>
      <c r="C9" s="13"/>
      <c r="D9" s="44" t="str">
        <f>IF(H9&lt;0,"Abschlag in %",IF(H9&gt;0,"Aufschlag in %",""))</f>
        <v/>
      </c>
      <c r="E9" s="45"/>
      <c r="F9" s="45"/>
      <c r="G9" s="46"/>
      <c r="H9" s="17">
        <f>IF(H8=0,0,(H7/H8)-1)</f>
        <v>0</v>
      </c>
      <c r="I9" s="55"/>
      <c r="J9" s="55"/>
      <c r="K9" s="55"/>
    </row>
    <row r="10" spans="1:11" x14ac:dyDescent="0.2">
      <c r="F10" s="1"/>
      <c r="G10" s="1"/>
    </row>
    <row r="11" spans="1:11" x14ac:dyDescent="0.2">
      <c r="F11" s="1"/>
      <c r="G11" s="1"/>
    </row>
    <row r="12" spans="1:11" x14ac:dyDescent="0.2">
      <c r="F12" s="1"/>
      <c r="G12" s="32"/>
      <c r="H12" s="1"/>
    </row>
    <row r="13" spans="1:11" x14ac:dyDescent="0.2">
      <c r="F13" s="1"/>
      <c r="G13" s="32"/>
      <c r="H13" s="83"/>
    </row>
    <row r="14" spans="1:11" x14ac:dyDescent="0.2">
      <c r="F14" s="1"/>
      <c r="G14" s="32"/>
      <c r="H14" s="83"/>
    </row>
    <row r="15" spans="1:11" ht="15" x14ac:dyDescent="0.25">
      <c r="A15" s="5"/>
      <c r="B15" s="2" t="s">
        <v>264</v>
      </c>
      <c r="C15" s="2"/>
      <c r="D15" s="2"/>
      <c r="E15" s="2"/>
      <c r="F15" s="2"/>
      <c r="G15" s="2"/>
    </row>
    <row r="16" spans="1:11" ht="65.25" x14ac:dyDescent="0.2">
      <c r="A16" s="6" t="s">
        <v>254</v>
      </c>
      <c r="B16" s="6" t="s">
        <v>255</v>
      </c>
      <c r="C16" s="6" t="s">
        <v>242</v>
      </c>
      <c r="D16" s="7" t="s">
        <v>241</v>
      </c>
      <c r="E16" s="6" t="s">
        <v>256</v>
      </c>
      <c r="F16" s="6" t="s">
        <v>257</v>
      </c>
      <c r="G16" s="6" t="s">
        <v>258</v>
      </c>
      <c r="H16" s="6" t="s">
        <v>265</v>
      </c>
      <c r="I16" s="8" t="s">
        <v>266</v>
      </c>
      <c r="J16" s="9" t="s">
        <v>261</v>
      </c>
    </row>
    <row r="17" spans="1:10" x14ac:dyDescent="0.2">
      <c r="A17" s="29"/>
      <c r="B17" s="20"/>
      <c r="C17" s="20"/>
      <c r="D17" s="84"/>
      <c r="E17" s="21"/>
      <c r="F17" s="42"/>
      <c r="G17" s="42"/>
      <c r="H17" s="36" t="str">
        <f>+IF(AND(F17="",G17=""),"",ROUND(F17*G17,2))</f>
        <v/>
      </c>
      <c r="I17" s="38" t="str">
        <f>IF(E17&lt;&gt;"","P","")</f>
        <v/>
      </c>
      <c r="J17" s="26"/>
    </row>
  </sheetData>
  <sheetProtection algorithmName="SHA-512" hashValue="UURe5FpLlux6E7VnjLUMfJyZygBqTcpDRz914j2VSQdozyoAllGIdLqhG2qa37FKuzIBcCYrh47mSRdRiqs14A==" saltValue="MK01oDVXdyJSAT7KMHV1LA==" spinCount="100000" sheet="1" objects="1" scenarios="1" selectLockedCells="1"/>
  <mergeCells count="2">
    <mergeCell ref="A1:J1"/>
    <mergeCell ref="D7:G7"/>
  </mergeCells>
  <phoneticPr fontId="0" type="noConversion"/>
  <conditionalFormatting sqref="B17:J200000">
    <cfRule type="cellIs" dxfId="10" priority="78" stopIfTrue="1" operator="notEqual">
      <formula>""</formula>
    </cfRule>
  </conditionalFormatting>
  <conditionalFormatting sqref="H8">
    <cfRule type="expression" dxfId="9" priority="8" stopIfTrue="1">
      <formula>$H$8=0</formula>
    </cfRule>
    <cfRule type="cellIs" dxfId="8" priority="9" stopIfTrue="1" operator="lessThan">
      <formula>$H$8</formula>
    </cfRule>
    <cfRule type="cellIs" dxfId="7" priority="10" stopIfTrue="1" operator="greaterThan">
      <formula>$H$8</formula>
    </cfRule>
  </conditionalFormatting>
  <conditionalFormatting sqref="H6">
    <cfRule type="cellIs" dxfId="6" priority="1" stopIfTrue="1" operator="equal">
      <formula>0</formula>
    </cfRule>
    <cfRule type="cellIs" dxfId="5" priority="2" stopIfTrue="1" operator="lessThan">
      <formula>$H$8</formula>
    </cfRule>
    <cfRule type="cellIs" dxfId="4" priority="3" stopIfTrue="1" operator="greaterThanOrEqual">
      <formula>$H$8</formula>
    </cfRule>
  </conditionalFormatting>
  <dataValidations disablePrompts="1" count="1">
    <dataValidation type="custom" allowBlank="1" showInputMessage="1" showErrorMessage="1" errorTitle="Achtung!" error="Betrag nur mit 2 (zwei) Dezimalstellen!!!" sqref="F17:G65350" xr:uid="{00000000-0002-0000-0200-000000000000}">
      <formula1>F17=ROUND(F17,2)</formula1>
    </dataValidation>
  </dataValidations>
  <pageMargins left="0.7" right="0.7" top="0.78740157499999996" bottom="0.78740157499999996" header="0.3" footer="0.3"/>
  <pageSetup paperSize="9" scale="4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9"/>
  <sheetViews>
    <sheetView zoomScaleNormal="100" workbookViewId="0">
      <selection activeCell="G18" sqref="G18"/>
    </sheetView>
  </sheetViews>
  <sheetFormatPr baseColWidth="10" defaultRowHeight="12.75" x14ac:dyDescent="0.2"/>
  <cols>
    <col min="1" max="1" width="5.5703125" style="27" customWidth="1"/>
    <col min="2" max="2" width="13" style="1" customWidth="1"/>
    <col min="3" max="3" width="2.140625" style="4" bestFit="1" customWidth="1"/>
    <col min="4" max="4" width="57.7109375" style="1" customWidth="1"/>
    <col min="5" max="5" width="16.7109375" style="1" customWidth="1"/>
    <col min="6" max="6" width="15" style="40" customWidth="1"/>
    <col min="7" max="7" width="11.28515625" style="40" customWidth="1"/>
    <col min="8" max="8" width="17" style="27" customWidth="1"/>
    <col min="9" max="16384" width="11.42578125" style="27"/>
  </cols>
  <sheetData>
    <row r="1" spans="1:13" ht="15" customHeight="1" x14ac:dyDescent="0.25">
      <c r="A1" s="121" t="s">
        <v>285</v>
      </c>
      <c r="B1" s="119"/>
      <c r="C1" s="119"/>
      <c r="D1" s="119"/>
      <c r="E1" s="119"/>
      <c r="F1" s="119"/>
      <c r="G1" s="119"/>
      <c r="H1" s="119"/>
      <c r="I1" s="120"/>
      <c r="J1" s="3"/>
    </row>
    <row r="2" spans="1:13" x14ac:dyDescent="0.2">
      <c r="F2" s="1"/>
      <c r="G2" s="1"/>
    </row>
    <row r="3" spans="1:13" x14ac:dyDescent="0.2">
      <c r="A3" s="1"/>
      <c r="F3" s="1"/>
      <c r="G3" s="1"/>
    </row>
    <row r="4" spans="1:13" ht="15" x14ac:dyDescent="0.2">
      <c r="A4" s="1"/>
      <c r="D4" s="14" t="s">
        <v>263</v>
      </c>
      <c r="E4" s="15"/>
      <c r="F4" s="15"/>
      <c r="G4" s="15"/>
      <c r="H4" s="16"/>
    </row>
    <row r="5" spans="1:13" x14ac:dyDescent="0.2">
      <c r="A5" s="1"/>
      <c r="F5" s="1"/>
      <c r="G5" s="1"/>
      <c r="H5" s="1"/>
    </row>
    <row r="6" spans="1:13" x14ac:dyDescent="0.2">
      <c r="A6" s="1"/>
      <c r="D6" s="115" t="s">
        <v>284</v>
      </c>
      <c r="E6" s="116"/>
      <c r="F6" s="116"/>
      <c r="G6" s="117"/>
      <c r="H6" s="37">
        <f>SUM($H$15:$H$9785)</f>
        <v>6247.75</v>
      </c>
    </row>
    <row r="7" spans="1:13" x14ac:dyDescent="0.2">
      <c r="A7" s="1"/>
      <c r="F7" s="1"/>
      <c r="G7" s="1"/>
    </row>
    <row r="8" spans="1:13" x14ac:dyDescent="0.2">
      <c r="A8" s="1"/>
      <c r="F8" s="1"/>
      <c r="G8" s="1"/>
    </row>
    <row r="9" spans="1:13" x14ac:dyDescent="0.2">
      <c r="A9" s="1"/>
      <c r="F9" s="1"/>
      <c r="G9" s="1"/>
      <c r="H9" s="1"/>
    </row>
    <row r="10" spans="1:13" x14ac:dyDescent="0.2">
      <c r="A10" s="1"/>
      <c r="F10" s="1"/>
      <c r="G10" s="1"/>
      <c r="H10" s="1"/>
    </row>
    <row r="11" spans="1:13" x14ac:dyDescent="0.2">
      <c r="A11" s="1"/>
      <c r="F11" s="1"/>
      <c r="G11" s="1"/>
    </row>
    <row r="12" spans="1:13" x14ac:dyDescent="0.2">
      <c r="A12" s="1"/>
      <c r="F12" s="1"/>
      <c r="G12" s="1"/>
    </row>
    <row r="13" spans="1:13" ht="15" x14ac:dyDescent="0.25">
      <c r="A13" s="5"/>
      <c r="B13" s="2" t="s">
        <v>274</v>
      </c>
      <c r="C13" s="30"/>
      <c r="D13" s="2"/>
      <c r="E13" s="2"/>
      <c r="F13" s="2"/>
      <c r="G13" s="2"/>
    </row>
    <row r="14" spans="1:13" ht="65.25" x14ac:dyDescent="0.2">
      <c r="A14" s="6" t="s">
        <v>254</v>
      </c>
      <c r="B14" s="6" t="s">
        <v>255</v>
      </c>
      <c r="C14" s="6" t="s">
        <v>243</v>
      </c>
      <c r="D14" s="7" t="s">
        <v>241</v>
      </c>
      <c r="E14" s="6" t="s">
        <v>256</v>
      </c>
      <c r="F14" s="6" t="s">
        <v>257</v>
      </c>
      <c r="G14" s="6" t="s">
        <v>258</v>
      </c>
      <c r="H14" s="6" t="s">
        <v>259</v>
      </c>
      <c r="I14" s="9" t="s">
        <v>261</v>
      </c>
      <c r="M14" s="28"/>
    </row>
    <row r="15" spans="1:13" x14ac:dyDescent="0.2">
      <c r="A15" s="10"/>
      <c r="B15" s="20" t="s">
        <v>484</v>
      </c>
      <c r="C15" s="20" t="s">
        <v>242</v>
      </c>
      <c r="D15" s="33" t="s">
        <v>485</v>
      </c>
      <c r="E15" s="21"/>
      <c r="F15" s="42"/>
      <c r="G15" s="42"/>
      <c r="H15" s="36" t="s">
        <v>493</v>
      </c>
      <c r="I15" s="26"/>
    </row>
    <row r="16" spans="1:13" x14ac:dyDescent="0.2">
      <c r="A16" s="10"/>
      <c r="B16" s="20" t="s">
        <v>486</v>
      </c>
      <c r="C16" s="20" t="s">
        <v>242</v>
      </c>
      <c r="D16" s="33" t="s">
        <v>487</v>
      </c>
      <c r="E16" s="21"/>
      <c r="F16" s="42"/>
      <c r="G16" s="42"/>
      <c r="H16" s="36">
        <v>0</v>
      </c>
      <c r="I16" s="26"/>
    </row>
    <row r="17" spans="1:9" x14ac:dyDescent="0.2">
      <c r="A17" s="10"/>
      <c r="B17" s="20" t="s">
        <v>488</v>
      </c>
      <c r="C17" s="20" t="s">
        <v>242</v>
      </c>
      <c r="D17" s="33" t="s">
        <v>489</v>
      </c>
      <c r="E17" s="21"/>
      <c r="F17" s="42"/>
      <c r="G17" s="42"/>
      <c r="H17" s="36">
        <v>0</v>
      </c>
      <c r="I17" s="26"/>
    </row>
    <row r="18" spans="1:9" x14ac:dyDescent="0.2">
      <c r="A18" s="10" t="s">
        <v>490</v>
      </c>
      <c r="B18" s="20" t="s">
        <v>491</v>
      </c>
      <c r="C18" s="20" t="s">
        <v>242</v>
      </c>
      <c r="D18" s="33" t="s">
        <v>492</v>
      </c>
      <c r="E18" s="21" t="s">
        <v>417</v>
      </c>
      <c r="F18" s="42">
        <v>1</v>
      </c>
      <c r="G18" s="42">
        <v>6247.75</v>
      </c>
      <c r="H18" s="36">
        <v>6247.75</v>
      </c>
      <c r="I18" s="26" t="s">
        <v>302</v>
      </c>
    </row>
    <row r="19" spans="1:9" ht="12.75" customHeight="1" x14ac:dyDescent="0.2">
      <c r="A19" s="10"/>
      <c r="B19" s="20"/>
      <c r="C19" s="20"/>
      <c r="D19" s="33"/>
      <c r="E19" s="21"/>
      <c r="F19" s="42"/>
      <c r="G19" s="42"/>
      <c r="H19" s="36" t="str">
        <f>+IF(AND(F19="",G19=""),"",ROUND(F19*G19,2))</f>
        <v/>
      </c>
      <c r="I19" s="26"/>
    </row>
  </sheetData>
  <sheetProtection password="C8D3" sheet="1" objects="1" scenarios="1"/>
  <mergeCells count="2">
    <mergeCell ref="A1:I1"/>
    <mergeCell ref="D6:G6"/>
  </mergeCells>
  <conditionalFormatting sqref="B15:I20000">
    <cfRule type="cellIs" dxfId="3" priority="6" stopIfTrue="1" operator="notEqual">
      <formula>""</formula>
    </cfRule>
  </conditionalFormatting>
  <conditionalFormatting sqref="H6">
    <cfRule type="cellIs" dxfId="2" priority="92" stopIfTrue="1" operator="equal">
      <formula>0</formula>
    </cfRule>
    <cfRule type="cellIs" dxfId="1" priority="93" stopIfTrue="1" operator="lessThan">
      <formula>#REF!</formula>
    </cfRule>
    <cfRule type="cellIs" dxfId="0" priority="94" stopIfTrue="1" operator="greaterThanOrEqual">
      <formula>#REF!</formula>
    </cfRule>
  </conditionalFormatting>
  <dataValidations count="1">
    <dataValidation type="custom" allowBlank="1" showInputMessage="1" showErrorMessage="1" errorTitle="Achtung!" error="Betrag nur mit 2 (zwei) Dezimalstellen!!!" sqref="F15:G65350" xr:uid="{00000000-0002-0000-0300-000000000000}">
      <formula1>F15=ROUND(F15,2)</formula1>
    </dataValidation>
  </dataValidations>
  <pageMargins left="0.7" right="0.7" top="0.78740157499999996" bottom="0.78740157499999996" header="0.3" footer="0.3"/>
  <pageSetup paperSize="9" scale="4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G118"/>
  <sheetViews>
    <sheetView topLeftCell="A2" workbookViewId="0">
      <selection activeCell="G4" sqref="G4:G9"/>
    </sheetView>
  </sheetViews>
  <sheetFormatPr baseColWidth="10" defaultRowHeight="12.75" x14ac:dyDescent="0.2"/>
  <cols>
    <col min="1" max="1" width="21.7109375" style="18" customWidth="1"/>
    <col min="2" max="2" width="23.42578125" style="18" customWidth="1"/>
    <col min="3" max="5" width="11.42578125" style="18" customWidth="1"/>
    <col min="6" max="6" width="45.28515625" style="18" bestFit="1" customWidth="1"/>
    <col min="7" max="7" width="49.28515625" style="18" bestFit="1" customWidth="1"/>
    <col min="8" max="16384" width="11.42578125" style="18"/>
  </cols>
  <sheetData>
    <row r="1" spans="1:7" ht="15.75" x14ac:dyDescent="0.2">
      <c r="A1" s="22" t="s">
        <v>209</v>
      </c>
      <c r="B1" s="22" t="s">
        <v>0</v>
      </c>
    </row>
    <row r="2" spans="1:7" ht="15.75" x14ac:dyDescent="0.2">
      <c r="A2" s="23"/>
      <c r="B2" s="23"/>
    </row>
    <row r="3" spans="1:7" x14ac:dyDescent="0.2">
      <c r="A3" s="24" t="s">
        <v>7</v>
      </c>
      <c r="B3" s="24" t="s">
        <v>2</v>
      </c>
    </row>
    <row r="4" spans="1:7" x14ac:dyDescent="0.2">
      <c r="A4" s="25" t="s">
        <v>1</v>
      </c>
      <c r="B4" s="25" t="s">
        <v>16</v>
      </c>
    </row>
    <row r="5" spans="1:7" ht="15" x14ac:dyDescent="0.25">
      <c r="A5" s="25" t="s">
        <v>4</v>
      </c>
      <c r="B5" s="25" t="s">
        <v>193</v>
      </c>
      <c r="F5" s="19" t="s">
        <v>3</v>
      </c>
      <c r="G5" s="18" t="s">
        <v>23</v>
      </c>
    </row>
    <row r="6" spans="1:7" ht="15" x14ac:dyDescent="0.25">
      <c r="A6" s="25" t="s">
        <v>10</v>
      </c>
      <c r="B6" s="25" t="s">
        <v>75</v>
      </c>
      <c r="F6" s="19" t="s">
        <v>6</v>
      </c>
      <c r="G6" s="18" t="s">
        <v>26</v>
      </c>
    </row>
    <row r="7" spans="1:7" ht="15" x14ac:dyDescent="0.25">
      <c r="A7" s="25" t="s">
        <v>12</v>
      </c>
      <c r="B7" s="25" t="s">
        <v>8</v>
      </c>
      <c r="F7" s="19" t="s">
        <v>9</v>
      </c>
      <c r="G7" s="18" t="s">
        <v>29</v>
      </c>
    </row>
    <row r="8" spans="1:7" ht="15" x14ac:dyDescent="0.25">
      <c r="A8" s="25" t="s">
        <v>15</v>
      </c>
      <c r="B8" s="25" t="s">
        <v>5</v>
      </c>
      <c r="F8" s="19" t="s">
        <v>11</v>
      </c>
      <c r="G8" s="18" t="s">
        <v>32</v>
      </c>
    </row>
    <row r="9" spans="1:7" ht="15" x14ac:dyDescent="0.25">
      <c r="A9" s="25" t="s">
        <v>17</v>
      </c>
      <c r="B9" s="25" t="s">
        <v>115</v>
      </c>
      <c r="F9" s="19" t="s">
        <v>14</v>
      </c>
      <c r="G9" s="18" t="s">
        <v>35</v>
      </c>
    </row>
    <row r="10" spans="1:7" x14ac:dyDescent="0.2">
      <c r="A10" s="25" t="s">
        <v>19</v>
      </c>
      <c r="B10" s="25" t="s">
        <v>18</v>
      </c>
    </row>
    <row r="11" spans="1:7" x14ac:dyDescent="0.2">
      <c r="A11" s="25" t="s">
        <v>21</v>
      </c>
      <c r="B11" s="25" t="s">
        <v>20</v>
      </c>
    </row>
    <row r="12" spans="1:7" x14ac:dyDescent="0.2">
      <c r="A12" s="25" t="s">
        <v>24</v>
      </c>
      <c r="B12" s="25" t="s">
        <v>31</v>
      </c>
    </row>
    <row r="13" spans="1:7" x14ac:dyDescent="0.2">
      <c r="A13" s="25" t="s">
        <v>27</v>
      </c>
      <c r="B13" s="25" t="s">
        <v>25</v>
      </c>
    </row>
    <row r="14" spans="1:7" x14ac:dyDescent="0.2">
      <c r="A14" s="25" t="s">
        <v>30</v>
      </c>
      <c r="B14" s="25" t="s">
        <v>28</v>
      </c>
    </row>
    <row r="15" spans="1:7" x14ac:dyDescent="0.2">
      <c r="A15" s="25" t="s">
        <v>33</v>
      </c>
      <c r="B15" s="25" t="s">
        <v>34</v>
      </c>
    </row>
    <row r="16" spans="1:7" x14ac:dyDescent="0.2">
      <c r="A16" s="25" t="s">
        <v>36</v>
      </c>
      <c r="B16" s="25" t="s">
        <v>127</v>
      </c>
    </row>
    <row r="17" spans="1:2" x14ac:dyDescent="0.2">
      <c r="A17" s="25" t="s">
        <v>218</v>
      </c>
      <c r="B17" s="25" t="s">
        <v>54</v>
      </c>
    </row>
    <row r="18" spans="1:2" x14ac:dyDescent="0.2">
      <c r="A18" s="25" t="s">
        <v>38</v>
      </c>
      <c r="B18" s="25" t="s">
        <v>113</v>
      </c>
    </row>
    <row r="19" spans="1:2" x14ac:dyDescent="0.2">
      <c r="A19" s="25" t="s">
        <v>41</v>
      </c>
      <c r="B19" s="25" t="s">
        <v>89</v>
      </c>
    </row>
    <row r="20" spans="1:2" x14ac:dyDescent="0.2">
      <c r="A20" s="25" t="s">
        <v>210</v>
      </c>
      <c r="B20" s="25" t="s">
        <v>211</v>
      </c>
    </row>
    <row r="21" spans="1:2" x14ac:dyDescent="0.2">
      <c r="A21" s="25" t="s">
        <v>44</v>
      </c>
      <c r="B21" s="25" t="s">
        <v>201</v>
      </c>
    </row>
    <row r="22" spans="1:2" x14ac:dyDescent="0.2">
      <c r="A22" s="25" t="s">
        <v>46</v>
      </c>
      <c r="B22" s="25" t="s">
        <v>64</v>
      </c>
    </row>
    <row r="23" spans="1:2" x14ac:dyDescent="0.2">
      <c r="A23" s="25" t="s">
        <v>48</v>
      </c>
      <c r="B23" s="25" t="s">
        <v>39</v>
      </c>
    </row>
    <row r="24" spans="1:2" x14ac:dyDescent="0.2">
      <c r="A24" s="25" t="s">
        <v>50</v>
      </c>
      <c r="B24" s="25" t="s">
        <v>50</v>
      </c>
    </row>
    <row r="25" spans="1:2" x14ac:dyDescent="0.2">
      <c r="A25" s="25" t="s">
        <v>52</v>
      </c>
      <c r="B25" s="25" t="s">
        <v>69</v>
      </c>
    </row>
    <row r="26" spans="1:2" x14ac:dyDescent="0.2">
      <c r="A26" s="25" t="s">
        <v>53</v>
      </c>
      <c r="B26" s="25" t="s">
        <v>71</v>
      </c>
    </row>
    <row r="27" spans="1:2" x14ac:dyDescent="0.2">
      <c r="A27" s="25" t="s">
        <v>219</v>
      </c>
      <c r="B27" s="25" t="s">
        <v>220</v>
      </c>
    </row>
    <row r="28" spans="1:2" x14ac:dyDescent="0.2">
      <c r="A28" s="25" t="s">
        <v>55</v>
      </c>
      <c r="B28" s="25" t="s">
        <v>195</v>
      </c>
    </row>
    <row r="29" spans="1:2" x14ac:dyDescent="0.2">
      <c r="A29" s="25" t="s">
        <v>56</v>
      </c>
      <c r="B29" s="25" t="s">
        <v>13</v>
      </c>
    </row>
    <row r="30" spans="1:2" x14ac:dyDescent="0.2">
      <c r="A30" s="25" t="s">
        <v>58</v>
      </c>
      <c r="B30" s="25" t="s">
        <v>147</v>
      </c>
    </row>
    <row r="31" spans="1:2" x14ac:dyDescent="0.2">
      <c r="A31" s="25" t="s">
        <v>60</v>
      </c>
      <c r="B31" s="25" t="s">
        <v>232</v>
      </c>
    </row>
    <row r="32" spans="1:2" x14ac:dyDescent="0.2">
      <c r="A32" s="25" t="s">
        <v>212</v>
      </c>
      <c r="B32" s="25" t="s">
        <v>213</v>
      </c>
    </row>
    <row r="33" spans="1:2" x14ac:dyDescent="0.2">
      <c r="A33" s="25" t="s">
        <v>63</v>
      </c>
      <c r="B33" s="25" t="s">
        <v>51</v>
      </c>
    </row>
    <row r="34" spans="1:2" x14ac:dyDescent="0.2">
      <c r="A34" s="25" t="s">
        <v>65</v>
      </c>
      <c r="B34" s="25" t="s">
        <v>42</v>
      </c>
    </row>
    <row r="35" spans="1:2" x14ac:dyDescent="0.2">
      <c r="A35" s="25" t="s">
        <v>67</v>
      </c>
      <c r="B35" s="25" t="s">
        <v>43</v>
      </c>
    </row>
    <row r="36" spans="1:2" x14ac:dyDescent="0.2">
      <c r="A36" s="25" t="s">
        <v>68</v>
      </c>
      <c r="B36" s="25" t="s">
        <v>47</v>
      </c>
    </row>
    <row r="37" spans="1:2" x14ac:dyDescent="0.2">
      <c r="A37" s="25" t="s">
        <v>70</v>
      </c>
      <c r="B37" s="25" t="s">
        <v>49</v>
      </c>
    </row>
    <row r="38" spans="1:2" x14ac:dyDescent="0.2">
      <c r="A38" s="25" t="s">
        <v>72</v>
      </c>
      <c r="B38" s="25" t="s">
        <v>37</v>
      </c>
    </row>
    <row r="39" spans="1:2" x14ac:dyDescent="0.2">
      <c r="A39" s="25" t="s">
        <v>214</v>
      </c>
      <c r="B39" s="25" t="s">
        <v>215</v>
      </c>
    </row>
    <row r="40" spans="1:2" x14ac:dyDescent="0.2">
      <c r="A40" s="25" t="s">
        <v>216</v>
      </c>
      <c r="B40" s="25" t="s">
        <v>217</v>
      </c>
    </row>
    <row r="41" spans="1:2" x14ac:dyDescent="0.2">
      <c r="A41" s="25" t="s">
        <v>76</v>
      </c>
      <c r="B41" s="25" t="s">
        <v>82</v>
      </c>
    </row>
    <row r="42" spans="1:2" x14ac:dyDescent="0.2">
      <c r="A42" s="25" t="s">
        <v>78</v>
      </c>
      <c r="B42" s="25" t="s">
        <v>77</v>
      </c>
    </row>
    <row r="43" spans="1:2" x14ac:dyDescent="0.2">
      <c r="A43" s="25" t="s">
        <v>80</v>
      </c>
      <c r="B43" s="25" t="s">
        <v>80</v>
      </c>
    </row>
    <row r="44" spans="1:2" x14ac:dyDescent="0.2">
      <c r="A44" s="25" t="s">
        <v>81</v>
      </c>
      <c r="B44" s="25" t="s">
        <v>74</v>
      </c>
    </row>
    <row r="45" spans="1:2" x14ac:dyDescent="0.2">
      <c r="A45" s="25" t="s">
        <v>83</v>
      </c>
      <c r="B45" s="25" t="s">
        <v>84</v>
      </c>
    </row>
    <row r="46" spans="1:2" x14ac:dyDescent="0.2">
      <c r="A46" s="25" t="s">
        <v>85</v>
      </c>
      <c r="B46" s="25" t="s">
        <v>79</v>
      </c>
    </row>
    <row r="47" spans="1:2" x14ac:dyDescent="0.2">
      <c r="A47" s="25" t="s">
        <v>87</v>
      </c>
      <c r="B47" s="25" t="s">
        <v>86</v>
      </c>
    </row>
    <row r="48" spans="1:2" x14ac:dyDescent="0.2">
      <c r="A48" s="25" t="s">
        <v>224</v>
      </c>
      <c r="B48" s="25" t="s">
        <v>88</v>
      </c>
    </row>
    <row r="49" spans="1:2" x14ac:dyDescent="0.2">
      <c r="A49" s="25" t="s">
        <v>222</v>
      </c>
      <c r="B49" s="25" t="s">
        <v>223</v>
      </c>
    </row>
    <row r="50" spans="1:2" x14ac:dyDescent="0.2">
      <c r="A50" s="25" t="s">
        <v>90</v>
      </c>
      <c r="B50" s="25" t="s">
        <v>91</v>
      </c>
    </row>
    <row r="51" spans="1:2" x14ac:dyDescent="0.2">
      <c r="A51" s="25" t="s">
        <v>92</v>
      </c>
      <c r="B51" s="25" t="s">
        <v>93</v>
      </c>
    </row>
    <row r="52" spans="1:2" x14ac:dyDescent="0.2">
      <c r="A52" s="25" t="s">
        <v>94</v>
      </c>
      <c r="B52" s="25" t="s">
        <v>97</v>
      </c>
    </row>
    <row r="53" spans="1:2" x14ac:dyDescent="0.2">
      <c r="A53" s="25" t="s">
        <v>96</v>
      </c>
      <c r="B53" s="25" t="s">
        <v>95</v>
      </c>
    </row>
    <row r="54" spans="1:2" x14ac:dyDescent="0.2">
      <c r="A54" s="25" t="s">
        <v>98</v>
      </c>
      <c r="B54" s="25" t="s">
        <v>101</v>
      </c>
    </row>
    <row r="55" spans="1:2" x14ac:dyDescent="0.2">
      <c r="A55" s="25" t="s">
        <v>100</v>
      </c>
      <c r="B55" s="25" t="s">
        <v>103</v>
      </c>
    </row>
    <row r="56" spans="1:2" x14ac:dyDescent="0.2">
      <c r="A56" s="25" t="s">
        <v>102</v>
      </c>
      <c r="B56" s="25" t="s">
        <v>141</v>
      </c>
    </row>
    <row r="57" spans="1:2" x14ac:dyDescent="0.2">
      <c r="A57" s="25" t="s">
        <v>104</v>
      </c>
      <c r="B57" s="25" t="s">
        <v>160</v>
      </c>
    </row>
    <row r="58" spans="1:2" x14ac:dyDescent="0.2">
      <c r="A58" s="25" t="s">
        <v>106</v>
      </c>
      <c r="B58" s="25" t="s">
        <v>105</v>
      </c>
    </row>
    <row r="59" spans="1:2" x14ac:dyDescent="0.2">
      <c r="A59" s="25" t="s">
        <v>108</v>
      </c>
      <c r="B59" s="25" t="s">
        <v>107</v>
      </c>
    </row>
    <row r="60" spans="1:2" x14ac:dyDescent="0.2">
      <c r="A60" s="25" t="s">
        <v>110</v>
      </c>
      <c r="B60" s="25" t="s">
        <v>109</v>
      </c>
    </row>
    <row r="61" spans="1:2" x14ac:dyDescent="0.2">
      <c r="A61" s="25" t="s">
        <v>112</v>
      </c>
      <c r="B61" s="25" t="s">
        <v>59</v>
      </c>
    </row>
    <row r="62" spans="1:2" x14ac:dyDescent="0.2">
      <c r="A62" s="25" t="s">
        <v>114</v>
      </c>
      <c r="B62" s="25" t="s">
        <v>205</v>
      </c>
    </row>
    <row r="63" spans="1:2" x14ac:dyDescent="0.2">
      <c r="A63" s="25" t="s">
        <v>116</v>
      </c>
      <c r="B63" s="25" t="s">
        <v>192</v>
      </c>
    </row>
    <row r="64" spans="1:2" x14ac:dyDescent="0.2">
      <c r="A64" s="25" t="s">
        <v>118</v>
      </c>
      <c r="B64" s="25" t="s">
        <v>119</v>
      </c>
    </row>
    <row r="65" spans="1:2" x14ac:dyDescent="0.2">
      <c r="A65" s="25" t="s">
        <v>120</v>
      </c>
      <c r="B65" s="25" t="s">
        <v>121</v>
      </c>
    </row>
    <row r="66" spans="1:2" x14ac:dyDescent="0.2">
      <c r="A66" s="25" t="s">
        <v>122</v>
      </c>
      <c r="B66" s="25" t="s">
        <v>61</v>
      </c>
    </row>
    <row r="67" spans="1:2" x14ac:dyDescent="0.2">
      <c r="A67" s="25" t="s">
        <v>124</v>
      </c>
      <c r="B67" s="25" t="s">
        <v>188</v>
      </c>
    </row>
    <row r="68" spans="1:2" x14ac:dyDescent="0.2">
      <c r="A68" s="25" t="s">
        <v>126</v>
      </c>
      <c r="B68" s="25" t="s">
        <v>190</v>
      </c>
    </row>
    <row r="69" spans="1:2" x14ac:dyDescent="0.2">
      <c r="A69" s="25" t="s">
        <v>123</v>
      </c>
      <c r="B69" s="25" t="s">
        <v>123</v>
      </c>
    </row>
    <row r="70" spans="1:2" x14ac:dyDescent="0.2">
      <c r="A70" s="25" t="s">
        <v>129</v>
      </c>
      <c r="B70" s="25" t="s">
        <v>128</v>
      </c>
    </row>
    <row r="71" spans="1:2" x14ac:dyDescent="0.2">
      <c r="A71" s="25" t="s">
        <v>131</v>
      </c>
      <c r="B71" s="25" t="s">
        <v>22</v>
      </c>
    </row>
    <row r="72" spans="1:2" x14ac:dyDescent="0.2">
      <c r="A72" s="25" t="s">
        <v>133</v>
      </c>
      <c r="B72" s="25" t="s">
        <v>130</v>
      </c>
    </row>
    <row r="73" spans="1:2" x14ac:dyDescent="0.2">
      <c r="A73" s="25" t="s">
        <v>135</v>
      </c>
      <c r="B73" s="25" t="s">
        <v>132</v>
      </c>
    </row>
    <row r="74" spans="1:2" x14ac:dyDescent="0.2">
      <c r="A74" s="25" t="s">
        <v>136</v>
      </c>
      <c r="B74" s="25" t="s">
        <v>225</v>
      </c>
    </row>
    <row r="75" spans="1:2" x14ac:dyDescent="0.2">
      <c r="A75" s="25" t="s">
        <v>138</v>
      </c>
      <c r="B75" s="25" t="s">
        <v>134</v>
      </c>
    </row>
    <row r="76" spans="1:2" x14ac:dyDescent="0.2">
      <c r="A76" s="25" t="s">
        <v>140</v>
      </c>
      <c r="B76" s="25" t="s">
        <v>139</v>
      </c>
    </row>
    <row r="77" spans="1:2" x14ac:dyDescent="0.2">
      <c r="A77" s="25" t="s">
        <v>142</v>
      </c>
      <c r="B77" s="25" t="s">
        <v>137</v>
      </c>
    </row>
    <row r="78" spans="1:2" x14ac:dyDescent="0.2">
      <c r="A78" s="25" t="s">
        <v>144</v>
      </c>
      <c r="B78" s="25" t="s">
        <v>143</v>
      </c>
    </row>
    <row r="79" spans="1:2" x14ac:dyDescent="0.2">
      <c r="A79" s="25" t="s">
        <v>146</v>
      </c>
      <c r="B79" s="25" t="s">
        <v>145</v>
      </c>
    </row>
    <row r="80" spans="1:2" x14ac:dyDescent="0.2">
      <c r="A80" s="25" t="s">
        <v>148</v>
      </c>
      <c r="B80" s="25" t="s">
        <v>40</v>
      </c>
    </row>
    <row r="81" spans="1:2" x14ac:dyDescent="0.2">
      <c r="A81" s="25" t="s">
        <v>149</v>
      </c>
      <c r="B81" s="25" t="s">
        <v>156</v>
      </c>
    </row>
    <row r="82" spans="1:2" x14ac:dyDescent="0.2">
      <c r="A82" s="25" t="s">
        <v>150</v>
      </c>
      <c r="B82" s="25" t="s">
        <v>158</v>
      </c>
    </row>
    <row r="83" spans="1:2" x14ac:dyDescent="0.2">
      <c r="A83" s="25" t="s">
        <v>151</v>
      </c>
      <c r="B83" s="25" t="s">
        <v>168</v>
      </c>
    </row>
    <row r="84" spans="1:2" x14ac:dyDescent="0.2">
      <c r="A84" s="25" t="s">
        <v>152</v>
      </c>
      <c r="B84" s="25" t="s">
        <v>170</v>
      </c>
    </row>
    <row r="85" spans="1:2" x14ac:dyDescent="0.2">
      <c r="A85" s="25" t="s">
        <v>153</v>
      </c>
      <c r="B85" s="25" t="s">
        <v>163</v>
      </c>
    </row>
    <row r="86" spans="1:2" x14ac:dyDescent="0.2">
      <c r="A86" s="25" t="s">
        <v>154</v>
      </c>
      <c r="B86" s="25" t="s">
        <v>166</v>
      </c>
    </row>
    <row r="87" spans="1:2" x14ac:dyDescent="0.2">
      <c r="A87" s="25" t="s">
        <v>155</v>
      </c>
      <c r="B87" s="25" t="s">
        <v>226</v>
      </c>
    </row>
    <row r="88" spans="1:2" x14ac:dyDescent="0.2">
      <c r="A88" s="25" t="s">
        <v>157</v>
      </c>
      <c r="B88" s="25" t="s">
        <v>227</v>
      </c>
    </row>
    <row r="89" spans="1:2" x14ac:dyDescent="0.2">
      <c r="A89" s="25" t="s">
        <v>159</v>
      </c>
      <c r="B89" s="25" t="s">
        <v>228</v>
      </c>
    </row>
    <row r="90" spans="1:2" x14ac:dyDescent="0.2">
      <c r="A90" s="25" t="s">
        <v>161</v>
      </c>
      <c r="B90" s="25" t="s">
        <v>230</v>
      </c>
    </row>
    <row r="91" spans="1:2" x14ac:dyDescent="0.2">
      <c r="A91" s="25" t="s">
        <v>162</v>
      </c>
      <c r="B91" s="25" t="s">
        <v>229</v>
      </c>
    </row>
    <row r="92" spans="1:2" x14ac:dyDescent="0.2">
      <c r="A92" s="25" t="s">
        <v>164</v>
      </c>
      <c r="B92" s="25" t="s">
        <v>231</v>
      </c>
    </row>
    <row r="93" spans="1:2" x14ac:dyDescent="0.2">
      <c r="A93" s="25" t="s">
        <v>165</v>
      </c>
      <c r="B93" s="25" t="s">
        <v>117</v>
      </c>
    </row>
    <row r="94" spans="1:2" x14ac:dyDescent="0.2">
      <c r="A94" s="25" t="s">
        <v>167</v>
      </c>
      <c r="B94" s="25" t="s">
        <v>208</v>
      </c>
    </row>
    <row r="95" spans="1:2" x14ac:dyDescent="0.2">
      <c r="A95" s="25" t="s">
        <v>169</v>
      </c>
      <c r="B95" s="25" t="s">
        <v>172</v>
      </c>
    </row>
    <row r="96" spans="1:2" x14ac:dyDescent="0.2">
      <c r="A96" s="25" t="s">
        <v>171</v>
      </c>
      <c r="B96" s="25" t="s">
        <v>185</v>
      </c>
    </row>
    <row r="97" spans="1:2" x14ac:dyDescent="0.2">
      <c r="A97" s="25" t="s">
        <v>173</v>
      </c>
      <c r="B97" s="25" t="s">
        <v>174</v>
      </c>
    </row>
    <row r="98" spans="1:2" x14ac:dyDescent="0.2">
      <c r="A98" s="25" t="s">
        <v>175</v>
      </c>
      <c r="B98" s="25" t="s">
        <v>176</v>
      </c>
    </row>
    <row r="99" spans="1:2" x14ac:dyDescent="0.2">
      <c r="A99" s="25" t="s">
        <v>177</v>
      </c>
      <c r="B99" s="25" t="s">
        <v>181</v>
      </c>
    </row>
    <row r="100" spans="1:2" x14ac:dyDescent="0.2">
      <c r="A100" s="25" t="s">
        <v>239</v>
      </c>
      <c r="B100" s="25" t="s">
        <v>182</v>
      </c>
    </row>
    <row r="101" spans="1:2" x14ac:dyDescent="0.2">
      <c r="A101" s="25" t="s">
        <v>178</v>
      </c>
      <c r="B101" s="25" t="s">
        <v>179</v>
      </c>
    </row>
    <row r="102" spans="1:2" x14ac:dyDescent="0.2">
      <c r="A102" s="25" t="s">
        <v>180</v>
      </c>
      <c r="B102" s="25" t="s">
        <v>57</v>
      </c>
    </row>
    <row r="103" spans="1:2" x14ac:dyDescent="0.2">
      <c r="A103" s="25" t="s">
        <v>237</v>
      </c>
      <c r="B103" s="25" t="s">
        <v>238</v>
      </c>
    </row>
    <row r="104" spans="1:2" x14ac:dyDescent="0.2">
      <c r="A104" s="25" t="s">
        <v>183</v>
      </c>
      <c r="B104" s="25" t="s">
        <v>240</v>
      </c>
    </row>
    <row r="105" spans="1:2" x14ac:dyDescent="0.2">
      <c r="A105" s="25" t="s">
        <v>184</v>
      </c>
      <c r="B105" s="25" t="s">
        <v>45</v>
      </c>
    </row>
    <row r="106" spans="1:2" x14ac:dyDescent="0.2">
      <c r="A106" s="25" t="s">
        <v>235</v>
      </c>
      <c r="B106" s="25" t="s">
        <v>236</v>
      </c>
    </row>
    <row r="107" spans="1:2" x14ac:dyDescent="0.2">
      <c r="A107" s="25" t="s">
        <v>186</v>
      </c>
      <c r="B107" s="25" t="s">
        <v>187</v>
      </c>
    </row>
    <row r="108" spans="1:2" x14ac:dyDescent="0.2">
      <c r="A108" s="25" t="s">
        <v>189</v>
      </c>
      <c r="B108" s="25" t="s">
        <v>199</v>
      </c>
    </row>
    <row r="109" spans="1:2" x14ac:dyDescent="0.2">
      <c r="A109" s="25" t="s">
        <v>191</v>
      </c>
      <c r="B109" s="25" t="s">
        <v>207</v>
      </c>
    </row>
    <row r="110" spans="1:2" x14ac:dyDescent="0.2">
      <c r="A110" s="25" t="s">
        <v>221</v>
      </c>
      <c r="B110" s="25" t="s">
        <v>66</v>
      </c>
    </row>
    <row r="111" spans="1:2" x14ac:dyDescent="0.2">
      <c r="A111" s="25" t="s">
        <v>194</v>
      </c>
      <c r="B111" s="25" t="s">
        <v>197</v>
      </c>
    </row>
    <row r="112" spans="1:2" x14ac:dyDescent="0.2">
      <c r="A112" s="25" t="s">
        <v>196</v>
      </c>
      <c r="B112" s="25" t="s">
        <v>62</v>
      </c>
    </row>
    <row r="113" spans="1:2" x14ac:dyDescent="0.2">
      <c r="A113" s="25" t="s">
        <v>198</v>
      </c>
      <c r="B113" s="25" t="s">
        <v>203</v>
      </c>
    </row>
    <row r="114" spans="1:2" x14ac:dyDescent="0.2">
      <c r="A114" s="25" t="s">
        <v>200</v>
      </c>
      <c r="B114" s="25" t="s">
        <v>125</v>
      </c>
    </row>
    <row r="115" spans="1:2" x14ac:dyDescent="0.2">
      <c r="A115" s="25" t="s">
        <v>202</v>
      </c>
      <c r="B115" s="25" t="s">
        <v>99</v>
      </c>
    </row>
    <row r="116" spans="1:2" x14ac:dyDescent="0.2">
      <c r="A116" s="25" t="s">
        <v>204</v>
      </c>
      <c r="B116" s="25" t="s">
        <v>111</v>
      </c>
    </row>
    <row r="117" spans="1:2" x14ac:dyDescent="0.2">
      <c r="A117" s="25" t="s">
        <v>206</v>
      </c>
      <c r="B117" s="25" t="s">
        <v>73</v>
      </c>
    </row>
    <row r="118" spans="1:2" x14ac:dyDescent="0.2">
      <c r="A118" s="25" t="s">
        <v>233</v>
      </c>
      <c r="B118" s="25" t="s">
        <v>234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4</vt:i4>
      </vt:variant>
    </vt:vector>
  </HeadingPairs>
  <TitlesOfParts>
    <vt:vector size="9" baseType="lpstr">
      <vt:lpstr>ANGEBOT</vt:lpstr>
      <vt:lpstr>Aufmaß</vt:lpstr>
      <vt:lpstr>Pauschal</vt:lpstr>
      <vt:lpstr>Sicherheitsmaßnahmen</vt:lpstr>
      <vt:lpstr>Comuni</vt:lpstr>
      <vt:lpstr>Comuni</vt:lpstr>
      <vt:lpstr>dislocazione</vt:lpstr>
      <vt:lpstr>Gemeinden</vt:lpstr>
      <vt:lpstr>Verlegung</vt:lpstr>
    </vt:vector>
  </TitlesOfParts>
  <Company>prov.bz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Lanzinger, Hugo Alois</dc:creator>
  <cp:lastModifiedBy>Geom. Georg Sinn</cp:lastModifiedBy>
  <cp:lastPrinted>2015-10-05T08:02:39Z</cp:lastPrinted>
  <dcterms:created xsi:type="dcterms:W3CDTF">2015-08-21T12:23:01Z</dcterms:created>
  <dcterms:modified xsi:type="dcterms:W3CDTF">2020-06-29T14:36:16Z</dcterms:modified>
</cp:coreProperties>
</file>